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PRIHODA'!$A$1:$H$53</definedName>
  </definedNames>
  <calcPr fullCalcOnLoad="1"/>
</workbook>
</file>

<file path=xl/sharedStrings.xml><?xml version="1.0" encoding="utf-8"?>
<sst xmlns="http://schemas.openxmlformats.org/spreadsheetml/2006/main" count="202" uniqueCount="80">
  <si>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</si>
  <si>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</si>
  <si>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</si>
  <si>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</si>
  <si>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</si>
  <si>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</si>
  <si>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</si>
  <si>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</si>
  <si>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</si>
  <si>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</si>
  <si>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</si>
  <si>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</si>
  <si>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</si>
  <si>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</si>
  <si>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</si>
  <si>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</si>
  <si>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</si>
  <si>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</si>
  <si>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</si>
  <si>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</si>
  <si>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</si>
  <si>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</si>
  <si>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</si>
  <si>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</si>
  <si>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</si>
  <si>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</si>
  <si>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</si>
  <si>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</si>
  <si>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</si>
  <si>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</si>
  <si>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</si>
  <si>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</si>
  <si>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</si>
  <si>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</si>
  <si>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</si>
  <si>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</si>
  <si>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</si>
  <si>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</si>
  <si>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</si>
  <si>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</si>
  <si>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</si>
  <si>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</si>
  <si>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</si>
  <si>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</si>
  <si>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</si>
  <si>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</si>
  <si>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</si>
  <si>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</si>
  <si>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</si>
  <si>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</si>
  <si>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</si>
  <si>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</si>
  <si>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</si>
  <si>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</si>
  <si>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</si>
  <si>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B</t>
  </si>
  <si>
    <t>ŠKOLSKA KUHINJA</t>
  </si>
  <si>
    <t>C</t>
  </si>
  <si>
    <t>Ukupno prihodi i primici za 2021.</t>
  </si>
  <si>
    <t>UKUPNI RASHODI I IZDATCI</t>
  </si>
  <si>
    <t>GLAZBENA ŠKOLA</t>
  </si>
  <si>
    <t>NAJAM SP.DVORANE</t>
  </si>
  <si>
    <t>RASH. ZA NABAV.OPREME</t>
  </si>
  <si>
    <t>Oprema</t>
  </si>
  <si>
    <t>OŠ IVANA KOZARCA ŽUPANJA</t>
  </si>
  <si>
    <t>2021.</t>
  </si>
  <si>
    <t>2022.</t>
  </si>
  <si>
    <t>PROJEKCIJA PLANA ZA 2022.</t>
  </si>
  <si>
    <t>PRIJEDLOG PLANA ZA 2021.</t>
  </si>
  <si>
    <t>PROJEKCIJA PLANA ZA 2023.</t>
  </si>
  <si>
    <t>D</t>
  </si>
  <si>
    <t>Građevinski objekti</t>
  </si>
  <si>
    <t>(A+B+C+D)</t>
  </si>
  <si>
    <t>2023.</t>
  </si>
  <si>
    <t>Ukupno prihodi i primici za 2023.</t>
  </si>
  <si>
    <t>Prijedlog plana 
za 2021.</t>
  </si>
  <si>
    <t>Projekcija plana
za 2022.</t>
  </si>
  <si>
    <t>Projekcija plana 
za 2023.</t>
  </si>
  <si>
    <t>Ukupno prihodi i primici za 2022.</t>
  </si>
  <si>
    <t>PRIJEDLOG FINANCIJSKOG PLANA OŠ IVANA KOZARCA ŽUPANJA  ZA 2021. I                                                                                                                                                PROJEKCIJA PLANA ZA  2022. I 2023.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</si>
</sst>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48" fillId="0" borderId="0">
      <alignment/>
      <protection/>
    </xf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2" fillId="49" borderId="45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46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 horizontal="left"/>
    </xf>
    <xf numFmtId="3" fontId="21" fillId="0" borderId="36" xfId="0" applyNumberFormat="1" applyFont="1" applyBorder="1" applyAlignment="1">
      <alignment horizontal="left"/>
    </xf>
    <xf numFmtId="3" fontId="21" fillId="0" borderId="37" xfId="0" applyNumberFormat="1" applyFont="1" applyBorder="1" applyAlignment="1">
      <alignment horizontal="left"/>
    </xf>
    <xf numFmtId="3" fontId="21" fillId="0" borderId="34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3" fontId="21" fillId="0" borderId="31" xfId="0" applyNumberFormat="1" applyFont="1" applyBorder="1" applyAlignment="1">
      <alignment horizontal="center"/>
    </xf>
    <xf numFmtId="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" fontId="21" fillId="0" borderId="0" xfId="0" applyNumberFormat="1" applyFont="1" applyAlignment="1">
      <alignment horizontal="left"/>
    </xf>
    <xf numFmtId="4" fontId="22" fillId="0" borderId="0" xfId="0" applyNumberFormat="1" applyFont="1" applyAlignment="1">
      <alignment/>
    </xf>
    <xf numFmtId="4" fontId="25" fillId="0" borderId="0" xfId="0" applyNumberFormat="1" applyFont="1" applyFill="1" applyBorder="1" applyAlignment="1" applyProtection="1">
      <alignment/>
      <protection/>
    </xf>
    <xf numFmtId="3" fontId="37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/>
      <protection/>
    </xf>
    <xf numFmtId="14" fontId="21" fillId="0" borderId="0" xfId="0" applyNumberFormat="1" applyFont="1" applyAlignment="1">
      <alignment/>
    </xf>
    <xf numFmtId="14" fontId="27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 wrapText="1"/>
      <protection/>
    </xf>
    <xf numFmtId="3" fontId="27" fillId="50" borderId="0" xfId="0" applyNumberFormat="1" applyFont="1" applyFill="1" applyBorder="1" applyAlignment="1" applyProtection="1">
      <alignment wrapText="1"/>
      <protection/>
    </xf>
    <xf numFmtId="3" fontId="27" fillId="50" borderId="0" xfId="0" applyNumberFormat="1" applyFont="1" applyFill="1" applyBorder="1" applyAlignment="1" applyProtection="1">
      <alignment/>
      <protection/>
    </xf>
    <xf numFmtId="3" fontId="27" fillId="51" borderId="0" xfId="0" applyNumberFormat="1" applyFont="1" applyFill="1" applyBorder="1" applyAlignment="1" applyProtection="1">
      <alignment wrapText="1"/>
      <protection/>
    </xf>
    <xf numFmtId="3" fontId="27" fillId="51" borderId="0" xfId="0" applyNumberFormat="1" applyFont="1" applyFill="1" applyBorder="1" applyAlignment="1" applyProtection="1">
      <alignment/>
      <protection/>
    </xf>
    <xf numFmtId="3" fontId="27" fillId="51" borderId="47" xfId="0" applyNumberFormat="1" applyFont="1" applyFill="1" applyBorder="1" applyAlignment="1" applyProtection="1">
      <alignment horizontal="center"/>
      <protection/>
    </xf>
    <xf numFmtId="3" fontId="27" fillId="51" borderId="48" xfId="0" applyNumberFormat="1" applyFont="1" applyFill="1" applyBorder="1" applyAlignment="1" applyProtection="1">
      <alignment wrapText="1"/>
      <protection/>
    </xf>
    <xf numFmtId="3" fontId="27" fillId="51" borderId="48" xfId="0" applyNumberFormat="1" applyFont="1" applyFill="1" applyBorder="1" applyAlignment="1" applyProtection="1">
      <alignment/>
      <protection/>
    </xf>
    <xf numFmtId="3" fontId="22" fillId="51" borderId="48" xfId="0" applyNumberFormat="1" applyFont="1" applyFill="1" applyBorder="1" applyAlignment="1">
      <alignment/>
    </xf>
    <xf numFmtId="3" fontId="27" fillId="50" borderId="32" xfId="0" applyNumberFormat="1" applyFont="1" applyFill="1" applyBorder="1" applyAlignment="1" applyProtection="1">
      <alignment horizontal="center"/>
      <protection/>
    </xf>
    <xf numFmtId="3" fontId="27" fillId="50" borderId="30" xfId="0" applyNumberFormat="1" applyFont="1" applyFill="1" applyBorder="1" applyAlignment="1" applyProtection="1">
      <alignment/>
      <protection/>
    </xf>
    <xf numFmtId="3" fontId="27" fillId="0" borderId="32" xfId="0" applyNumberFormat="1" applyFont="1" applyFill="1" applyBorder="1" applyAlignment="1" applyProtection="1">
      <alignment horizontal="center"/>
      <protection/>
    </xf>
    <xf numFmtId="3" fontId="27" fillId="0" borderId="30" xfId="0" applyNumberFormat="1" applyFont="1" applyFill="1" applyBorder="1" applyAlignment="1" applyProtection="1">
      <alignment/>
      <protection/>
    </xf>
    <xf numFmtId="3" fontId="27" fillId="51" borderId="32" xfId="0" applyNumberFormat="1" applyFont="1" applyFill="1" applyBorder="1" applyAlignment="1" applyProtection="1">
      <alignment horizontal="center"/>
      <protection/>
    </xf>
    <xf numFmtId="3" fontId="27" fillId="51" borderId="30" xfId="0" applyNumberFormat="1" applyFont="1" applyFill="1" applyBorder="1" applyAlignment="1" applyProtection="1">
      <alignment/>
      <protection/>
    </xf>
    <xf numFmtId="3" fontId="27" fillId="0" borderId="49" xfId="0" applyNumberFormat="1" applyFont="1" applyFill="1" applyBorder="1" applyAlignment="1" applyProtection="1">
      <alignment horizontal="center"/>
      <protection/>
    </xf>
    <xf numFmtId="3" fontId="27" fillId="0" borderId="50" xfId="0" applyNumberFormat="1" applyFont="1" applyFill="1" applyBorder="1" applyAlignment="1" applyProtection="1">
      <alignment wrapText="1"/>
      <protection/>
    </xf>
    <xf numFmtId="3" fontId="27" fillId="0" borderId="50" xfId="0" applyNumberFormat="1" applyFont="1" applyFill="1" applyBorder="1" applyAlignment="1" applyProtection="1">
      <alignment/>
      <protection/>
    </xf>
    <xf numFmtId="3" fontId="27" fillId="0" borderId="51" xfId="0" applyNumberFormat="1" applyFont="1" applyFill="1" applyBorder="1" applyAlignment="1" applyProtection="1">
      <alignment/>
      <protection/>
    </xf>
    <xf numFmtId="1" fontId="40" fillId="0" borderId="29" xfId="0" applyNumberFormat="1" applyFont="1" applyBorder="1" applyAlignment="1">
      <alignment horizontal="left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50" xfId="0" applyNumberFormat="1" applyFont="1" applyFill="1" applyBorder="1" applyAlignment="1" applyProtection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Note 2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629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629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134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134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64" t="s">
        <v>79</v>
      </c>
      <c r="B1" s="164"/>
      <c r="C1" s="164"/>
      <c r="D1" s="164"/>
      <c r="E1" s="164"/>
      <c r="F1" s="164"/>
      <c r="G1" s="164"/>
      <c r="H1" s="164"/>
    </row>
    <row r="2" spans="1:8" s="72" customFormat="1" ht="26.25" customHeight="1">
      <c r="A2" s="164" t="s">
        <v>45</v>
      </c>
      <c r="B2" s="164"/>
      <c r="C2" s="164"/>
      <c r="D2" s="164"/>
      <c r="E2" s="164"/>
      <c r="F2" s="164"/>
      <c r="G2" s="175"/>
      <c r="H2" s="175"/>
    </row>
    <row r="3" spans="1:8" ht="25.5" customHeight="1">
      <c r="A3" s="164"/>
      <c r="B3" s="164"/>
      <c r="C3" s="164"/>
      <c r="D3" s="164"/>
      <c r="E3" s="164"/>
      <c r="F3" s="164"/>
      <c r="G3" s="164"/>
      <c r="H3" s="166"/>
    </row>
    <row r="4" spans="1:5" ht="9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75</v>
      </c>
      <c r="G5" s="79" t="s">
        <v>76</v>
      </c>
      <c r="H5" s="80" t="s">
        <v>77</v>
      </c>
      <c r="I5" s="81"/>
    </row>
    <row r="6" spans="1:9" ht="27.75" customHeight="1">
      <c r="A6" s="169" t="s">
        <v>46</v>
      </c>
      <c r="B6" s="168"/>
      <c r="C6" s="168"/>
      <c r="D6" s="168"/>
      <c r="E6" s="174"/>
      <c r="F6" s="140">
        <f>SUM(F7:F8)</f>
        <v>11653696</v>
      </c>
      <c r="G6" s="140">
        <f>SUM(G7:G8)</f>
        <v>11758956</v>
      </c>
      <c r="H6" s="140">
        <f>SUM(H7:H8)</f>
        <v>11865015</v>
      </c>
      <c r="I6" s="103"/>
    </row>
    <row r="7" spans="1:10" ht="22.5" customHeight="1">
      <c r="A7" s="169" t="s">
        <v>0</v>
      </c>
      <c r="B7" s="168"/>
      <c r="C7" s="168"/>
      <c r="D7" s="168"/>
      <c r="E7" s="174"/>
      <c r="F7" s="83">
        <v>11653696</v>
      </c>
      <c r="G7" s="83">
        <v>11758956</v>
      </c>
      <c r="H7" s="83">
        <v>11865015</v>
      </c>
      <c r="J7" s="1"/>
    </row>
    <row r="8" spans="1:8" ht="22.5" customHeight="1">
      <c r="A8" s="176" t="s">
        <v>52</v>
      </c>
      <c r="B8" s="174"/>
      <c r="C8" s="174"/>
      <c r="D8" s="174"/>
      <c r="E8" s="174"/>
      <c r="F8" s="83"/>
      <c r="G8" s="83"/>
      <c r="H8" s="83"/>
    </row>
    <row r="9" spans="1:8" ht="22.5" customHeight="1">
      <c r="A9" s="104" t="s">
        <v>47</v>
      </c>
      <c r="B9" s="82"/>
      <c r="C9" s="82"/>
      <c r="D9" s="82"/>
      <c r="E9" s="82"/>
      <c r="F9" s="141">
        <f>SUM(F10:F11)</f>
        <v>11653696</v>
      </c>
      <c r="G9" s="141">
        <f>SUM(G10:G11)</f>
        <v>11758956</v>
      </c>
      <c r="H9" s="141">
        <f>SUM(H10:H11)</f>
        <v>11865015</v>
      </c>
    </row>
    <row r="10" spans="1:8" ht="22.5" customHeight="1">
      <c r="A10" s="167" t="s">
        <v>1</v>
      </c>
      <c r="B10" s="168"/>
      <c r="C10" s="168"/>
      <c r="D10" s="168"/>
      <c r="E10" s="177"/>
      <c r="F10" s="84">
        <v>11643696</v>
      </c>
      <c r="G10" s="84">
        <v>11750956</v>
      </c>
      <c r="H10" s="84">
        <v>11857015</v>
      </c>
    </row>
    <row r="11" spans="1:8" ht="22.5" customHeight="1">
      <c r="A11" s="176" t="s">
        <v>2</v>
      </c>
      <c r="B11" s="174"/>
      <c r="C11" s="174"/>
      <c r="D11" s="174"/>
      <c r="E11" s="174"/>
      <c r="F11" s="84">
        <v>10000</v>
      </c>
      <c r="G11" s="84">
        <v>8000</v>
      </c>
      <c r="H11" s="84">
        <v>8000</v>
      </c>
    </row>
    <row r="12" spans="1:8" ht="22.5" customHeight="1">
      <c r="A12" s="167" t="s">
        <v>3</v>
      </c>
      <c r="B12" s="168"/>
      <c r="C12" s="168"/>
      <c r="D12" s="168"/>
      <c r="E12" s="168"/>
      <c r="F12" s="84">
        <f>F6-F9</f>
        <v>0</v>
      </c>
      <c r="G12" s="84">
        <f>+G6-G9</f>
        <v>0</v>
      </c>
      <c r="H12" s="84">
        <f>+H6-H9</f>
        <v>0</v>
      </c>
    </row>
    <row r="13" spans="1:8" ht="25.5" customHeight="1">
      <c r="A13" s="164"/>
      <c r="B13" s="165"/>
      <c r="C13" s="165"/>
      <c r="D13" s="165"/>
      <c r="E13" s="165"/>
      <c r="F13" s="166"/>
      <c r="G13" s="166"/>
      <c r="H13" s="166"/>
    </row>
    <row r="14" spans="1:8" ht="27.75" customHeight="1">
      <c r="A14" s="75"/>
      <c r="B14" s="76"/>
      <c r="C14" s="76"/>
      <c r="D14" s="77"/>
      <c r="E14" s="78"/>
      <c r="F14" s="79" t="s">
        <v>75</v>
      </c>
      <c r="G14" s="79" t="s">
        <v>76</v>
      </c>
      <c r="H14" s="80" t="s">
        <v>77</v>
      </c>
    </row>
    <row r="15" spans="1:8" ht="22.5" customHeight="1">
      <c r="A15" s="170" t="s">
        <v>4</v>
      </c>
      <c r="B15" s="171"/>
      <c r="C15" s="171"/>
      <c r="D15" s="171"/>
      <c r="E15" s="172"/>
      <c r="F15" s="86">
        <v>0</v>
      </c>
      <c r="G15" s="86">
        <v>0</v>
      </c>
      <c r="H15" s="84">
        <v>0</v>
      </c>
    </row>
    <row r="16" spans="1:8" s="67" customFormat="1" ht="25.5" customHeight="1">
      <c r="A16" s="173"/>
      <c r="B16" s="165"/>
      <c r="C16" s="165"/>
      <c r="D16" s="165"/>
      <c r="E16" s="165"/>
      <c r="F16" s="166"/>
      <c r="G16" s="166"/>
      <c r="H16" s="166"/>
    </row>
    <row r="17" spans="1:8" s="67" customFormat="1" ht="27.75" customHeight="1">
      <c r="A17" s="75"/>
      <c r="B17" s="76"/>
      <c r="C17" s="76"/>
      <c r="D17" s="77"/>
      <c r="E17" s="78"/>
      <c r="F17" s="79" t="s">
        <v>75</v>
      </c>
      <c r="G17" s="79" t="s">
        <v>76</v>
      </c>
      <c r="H17" s="80" t="s">
        <v>77</v>
      </c>
    </row>
    <row r="18" spans="1:8" s="67" customFormat="1" ht="22.5" customHeight="1">
      <c r="A18" s="169" t="s">
        <v>5</v>
      </c>
      <c r="B18" s="168"/>
      <c r="C18" s="168"/>
      <c r="D18" s="168"/>
      <c r="E18" s="168"/>
      <c r="F18" s="83"/>
      <c r="G18" s="83"/>
      <c r="H18" s="83"/>
    </row>
    <row r="19" spans="1:8" s="67" customFormat="1" ht="22.5" customHeight="1">
      <c r="A19" s="169" t="s">
        <v>6</v>
      </c>
      <c r="B19" s="168"/>
      <c r="C19" s="168"/>
      <c r="D19" s="168"/>
      <c r="E19" s="168"/>
      <c r="F19" s="83"/>
      <c r="G19" s="83"/>
      <c r="H19" s="83"/>
    </row>
    <row r="20" spans="1:8" s="67" customFormat="1" ht="22.5" customHeight="1">
      <c r="A20" s="167" t="s">
        <v>7</v>
      </c>
      <c r="B20" s="168"/>
      <c r="C20" s="168"/>
      <c r="D20" s="168"/>
      <c r="E20" s="168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167" t="s">
        <v>8</v>
      </c>
      <c r="B22" s="168"/>
      <c r="C22" s="168"/>
      <c r="D22" s="168"/>
      <c r="E22" s="168"/>
      <c r="F22" s="83">
        <f>SUM(F12,F15,F20)</f>
        <v>0</v>
      </c>
      <c r="G22" s="83">
        <f>SUM(G12,G15,G20)</f>
        <v>0</v>
      </c>
      <c r="H22" s="83">
        <f>SUM(H12,H15,H20)</f>
        <v>0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8"/>
  <sheetViews>
    <sheetView tabSelected="1" zoomScalePageLayoutView="0" workbookViewId="0" topLeftCell="A19">
      <pane xSplit="1" topLeftCell="B1" activePane="topRight" state="frozen"/>
      <selection pane="topLeft" activeCell="A22" sqref="A22"/>
      <selection pane="topRight" activeCell="K44" sqref="K44"/>
    </sheetView>
  </sheetViews>
  <sheetFormatPr defaultColWidth="9.140625" defaultRowHeight="12.75"/>
  <cols>
    <col min="1" max="1" width="16.00390625" style="40" customWidth="1"/>
    <col min="2" max="3" width="17.57421875" style="40" customWidth="1"/>
    <col min="4" max="4" width="17.57421875" style="68" customWidth="1"/>
    <col min="5" max="8" width="17.57421875" style="10" customWidth="1"/>
    <col min="9" max="9" width="7.8515625" style="10" customWidth="1"/>
    <col min="10" max="10" width="14.28125" style="10" customWidth="1"/>
    <col min="11" max="11" width="11.7109375" style="10" customWidth="1"/>
    <col min="12" max="12" width="11.421875" style="10" customWidth="1"/>
    <col min="13" max="13" width="4.57421875" style="10" customWidth="1"/>
    <col min="14" max="14" width="11.7109375" style="10" hidden="1" customWidth="1"/>
    <col min="15" max="15" width="11.8515625" style="10" hidden="1" customWidth="1"/>
    <col min="16" max="18" width="11.421875" style="10" hidden="1" customWidth="1"/>
    <col min="19" max="16384" width="9.140625" style="10" customWidth="1"/>
  </cols>
  <sheetData>
    <row r="1" spans="1:8" ht="24" customHeight="1">
      <c r="A1" s="164" t="s">
        <v>9</v>
      </c>
      <c r="B1" s="164"/>
      <c r="C1" s="164"/>
      <c r="D1" s="164"/>
      <c r="E1" s="164"/>
      <c r="F1" s="164"/>
      <c r="G1" s="164"/>
      <c r="H1" s="164"/>
    </row>
    <row r="2" spans="1:8" s="1" customFormat="1" ht="13.5" thickBot="1">
      <c r="A2" s="17"/>
      <c r="H2" s="18" t="s">
        <v>10</v>
      </c>
    </row>
    <row r="3" spans="1:8" s="1" customFormat="1" ht="26.25" thickBot="1">
      <c r="A3" s="99" t="s">
        <v>11</v>
      </c>
      <c r="B3" s="181" t="s">
        <v>65</v>
      </c>
      <c r="C3" s="182"/>
      <c r="D3" s="182"/>
      <c r="E3" s="182"/>
      <c r="F3" s="182"/>
      <c r="G3" s="182"/>
      <c r="H3" s="183"/>
    </row>
    <row r="4" spans="1:8" s="1" customFormat="1" ht="90" thickBot="1">
      <c r="A4" s="100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53</v>
      </c>
      <c r="H4" s="21" t="s">
        <v>19</v>
      </c>
    </row>
    <row r="5" spans="1:8" s="1" customFormat="1" ht="13.5" thickBot="1">
      <c r="A5" s="110"/>
      <c r="B5" s="111"/>
      <c r="C5" s="112"/>
      <c r="D5" s="112"/>
      <c r="E5" s="112"/>
      <c r="F5" s="112"/>
      <c r="G5" s="113"/>
      <c r="H5" s="114"/>
    </row>
    <row r="6" spans="1:8" s="1" customFormat="1" ht="12.75">
      <c r="A6" s="3">
        <v>63</v>
      </c>
      <c r="B6" s="4">
        <f>SUM(B7:B12)</f>
        <v>0</v>
      </c>
      <c r="C6" s="4">
        <f aca="true" t="shared" si="0" ref="C6:H6">SUM(C7:C12)</f>
        <v>0</v>
      </c>
      <c r="D6" s="4">
        <f t="shared" si="0"/>
        <v>227681</v>
      </c>
      <c r="E6" s="4">
        <f t="shared" si="0"/>
        <v>11135715</v>
      </c>
      <c r="F6" s="4">
        <f t="shared" si="0"/>
        <v>0</v>
      </c>
      <c r="G6" s="116">
        <f t="shared" si="0"/>
        <v>0</v>
      </c>
      <c r="H6" s="118">
        <f t="shared" si="0"/>
        <v>0</v>
      </c>
    </row>
    <row r="7" spans="1:8" s="1" customFormat="1" ht="12.75">
      <c r="A7" s="27">
        <v>631</v>
      </c>
      <c r="B7" s="106"/>
      <c r="C7" s="24"/>
      <c r="D7" s="107"/>
      <c r="E7" s="108"/>
      <c r="F7" s="108"/>
      <c r="G7" s="109"/>
      <c r="H7" s="119"/>
    </row>
    <row r="8" spans="1:8" s="1" customFormat="1" ht="12.75">
      <c r="A8" s="27">
        <v>632</v>
      </c>
      <c r="B8" s="106"/>
      <c r="C8" s="24"/>
      <c r="D8" s="107"/>
      <c r="E8" s="108"/>
      <c r="F8" s="108"/>
      <c r="G8" s="109"/>
      <c r="H8" s="119"/>
    </row>
    <row r="9" spans="1:8" s="1" customFormat="1" ht="12.75">
      <c r="A9" s="27">
        <v>633</v>
      </c>
      <c r="B9" s="106"/>
      <c r="C9" s="24"/>
      <c r="D9" s="107"/>
      <c r="E9" s="108">
        <v>20400</v>
      </c>
      <c r="F9" s="108"/>
      <c r="G9" s="109"/>
      <c r="H9" s="119"/>
    </row>
    <row r="10" spans="1:8" s="1" customFormat="1" ht="12.75">
      <c r="A10" s="27">
        <v>634</v>
      </c>
      <c r="B10" s="106"/>
      <c r="C10" s="24"/>
      <c r="D10" s="107"/>
      <c r="E10" s="108"/>
      <c r="F10" s="108"/>
      <c r="G10" s="109"/>
      <c r="H10" s="119"/>
    </row>
    <row r="11" spans="1:8" s="1" customFormat="1" ht="12.75">
      <c r="A11" s="27">
        <v>636</v>
      </c>
      <c r="B11" s="106"/>
      <c r="C11" s="24"/>
      <c r="D11" s="107"/>
      <c r="E11" s="108">
        <v>11115315</v>
      </c>
      <c r="F11" s="108"/>
      <c r="G11" s="109"/>
      <c r="H11" s="119"/>
    </row>
    <row r="12" spans="1:8" s="1" customFormat="1" ht="12.75">
      <c r="A12" s="27">
        <v>638</v>
      </c>
      <c r="B12" s="106"/>
      <c r="C12" s="24"/>
      <c r="D12" s="107">
        <v>227681</v>
      </c>
      <c r="E12" s="108"/>
      <c r="F12" s="108"/>
      <c r="G12" s="109"/>
      <c r="H12" s="119"/>
    </row>
    <row r="13" spans="1:16" s="1" customFormat="1" ht="12.75">
      <c r="A13" s="22">
        <v>64</v>
      </c>
      <c r="B13" s="106">
        <f>SUM(B14:B17)</f>
        <v>0</v>
      </c>
      <c r="C13" s="106">
        <f aca="true" t="shared" si="1" ref="C13:H13">SUM(C14:C17)</f>
        <v>0</v>
      </c>
      <c r="D13" s="106">
        <f t="shared" si="1"/>
        <v>0</v>
      </c>
      <c r="E13" s="106">
        <f t="shared" si="1"/>
        <v>0</v>
      </c>
      <c r="F13" s="106">
        <f t="shared" si="1"/>
        <v>0</v>
      </c>
      <c r="G13" s="117">
        <f t="shared" si="1"/>
        <v>0</v>
      </c>
      <c r="H13" s="119">
        <f t="shared" si="1"/>
        <v>0</v>
      </c>
      <c r="M13" s="136"/>
      <c r="N13" s="136"/>
      <c r="O13" s="136"/>
      <c r="P13" s="136"/>
    </row>
    <row r="14" spans="1:16" s="1" customFormat="1" ht="12.75">
      <c r="A14" s="27">
        <v>641</v>
      </c>
      <c r="B14" s="106"/>
      <c r="C14" s="24"/>
      <c r="D14" s="107"/>
      <c r="E14" s="108"/>
      <c r="F14" s="108"/>
      <c r="G14" s="109"/>
      <c r="H14" s="119"/>
      <c r="L14" s="135"/>
      <c r="M14" s="135"/>
      <c r="N14" s="135"/>
      <c r="O14" s="135"/>
      <c r="P14" s="135"/>
    </row>
    <row r="15" spans="1:16" s="1" customFormat="1" ht="12.75">
      <c r="A15" s="27">
        <v>642</v>
      </c>
      <c r="B15" s="106"/>
      <c r="C15" s="24"/>
      <c r="D15" s="107"/>
      <c r="E15" s="108"/>
      <c r="F15" s="108"/>
      <c r="G15" s="109"/>
      <c r="H15" s="119"/>
      <c r="L15" s="135"/>
      <c r="M15" s="135"/>
      <c r="N15" s="135"/>
      <c r="O15" s="135"/>
      <c r="P15" s="135"/>
    </row>
    <row r="16" spans="1:16" s="1" customFormat="1" ht="12.75">
      <c r="A16" s="27">
        <v>643</v>
      </c>
      <c r="B16" s="106"/>
      <c r="C16" s="24"/>
      <c r="D16" s="107"/>
      <c r="E16" s="108"/>
      <c r="F16" s="108"/>
      <c r="G16" s="109"/>
      <c r="H16" s="119"/>
      <c r="L16" s="135"/>
      <c r="M16" s="135"/>
      <c r="N16" s="135"/>
      <c r="O16" s="135"/>
      <c r="P16" s="135"/>
    </row>
    <row r="17" spans="1:8" s="1" customFormat="1" ht="12.75">
      <c r="A17" s="27">
        <v>644</v>
      </c>
      <c r="B17" s="106"/>
      <c r="C17" s="24"/>
      <c r="D17" s="107"/>
      <c r="E17" s="108"/>
      <c r="F17" s="108"/>
      <c r="G17" s="109"/>
      <c r="H17" s="119"/>
    </row>
    <row r="18" spans="1:16" s="1" customFormat="1" ht="12.75">
      <c r="A18" s="22">
        <v>65</v>
      </c>
      <c r="B18" s="106">
        <f>SUM(B19)</f>
        <v>0</v>
      </c>
      <c r="C18" s="106">
        <f aca="true" t="shared" si="2" ref="C18:H18">SUM(C19)</f>
        <v>0</v>
      </c>
      <c r="D18" s="106">
        <f>D19</f>
        <v>245000</v>
      </c>
      <c r="E18" s="106">
        <f t="shared" si="2"/>
        <v>0</v>
      </c>
      <c r="F18" s="106">
        <f t="shared" si="2"/>
        <v>0</v>
      </c>
      <c r="G18" s="117">
        <f t="shared" si="2"/>
        <v>0</v>
      </c>
      <c r="H18" s="119">
        <f t="shared" si="2"/>
        <v>0</v>
      </c>
      <c r="M18" s="135"/>
      <c r="N18" s="135"/>
      <c r="O18" s="135"/>
      <c r="P18" s="135"/>
    </row>
    <row r="19" spans="1:8" s="1" customFormat="1" ht="12.75">
      <c r="A19" s="27">
        <v>652</v>
      </c>
      <c r="B19" s="106"/>
      <c r="C19" s="24"/>
      <c r="D19" s="107">
        <v>245000</v>
      </c>
      <c r="E19" s="108"/>
      <c r="F19" s="108"/>
      <c r="G19" s="109"/>
      <c r="H19" s="119"/>
    </row>
    <row r="20" spans="1:8" s="1" customFormat="1" ht="12.75">
      <c r="A20" s="22">
        <v>66</v>
      </c>
      <c r="B20" s="106">
        <f>SUM(B21:B27)</f>
        <v>0</v>
      </c>
      <c r="C20" s="106">
        <f aca="true" t="shared" si="3" ref="C20:H20">SUM(C21:C27)</f>
        <v>35000</v>
      </c>
      <c r="D20" s="106">
        <f t="shared" si="3"/>
        <v>0</v>
      </c>
      <c r="E20" s="106">
        <f t="shared" si="3"/>
        <v>0</v>
      </c>
      <c r="F20" s="106">
        <f>F22</f>
        <v>10300</v>
      </c>
      <c r="G20" s="117">
        <f t="shared" si="3"/>
        <v>0</v>
      </c>
      <c r="H20" s="119">
        <f t="shared" si="3"/>
        <v>0</v>
      </c>
    </row>
    <row r="21" spans="1:8" s="1" customFormat="1" ht="12.75">
      <c r="A21" s="27">
        <v>661</v>
      </c>
      <c r="B21" s="106"/>
      <c r="C21" s="134">
        <v>35000</v>
      </c>
      <c r="D21" s="107"/>
      <c r="E21" s="108"/>
      <c r="F21" s="108"/>
      <c r="G21" s="109"/>
      <c r="H21" s="119"/>
    </row>
    <row r="22" spans="1:8" s="1" customFormat="1" ht="12.75">
      <c r="A22" s="27">
        <v>663</v>
      </c>
      <c r="B22" s="106"/>
      <c r="C22" s="24"/>
      <c r="D22" s="107"/>
      <c r="E22" s="108"/>
      <c r="F22" s="108">
        <v>10300</v>
      </c>
      <c r="G22" s="109"/>
      <c r="H22" s="119"/>
    </row>
    <row r="23" spans="1:8" s="1" customFormat="1" ht="12.75">
      <c r="A23" s="22">
        <v>671</v>
      </c>
      <c r="B23" s="106"/>
      <c r="C23" s="24"/>
      <c r="D23" s="107"/>
      <c r="E23" s="108"/>
      <c r="F23" s="108"/>
      <c r="G23" s="109"/>
      <c r="H23" s="119"/>
    </row>
    <row r="24" spans="1:16" s="1" customFormat="1" ht="12.75">
      <c r="A24" s="27"/>
      <c r="B24" s="106"/>
      <c r="C24" s="24"/>
      <c r="D24" s="107"/>
      <c r="E24" s="108"/>
      <c r="F24" s="108"/>
      <c r="G24" s="109"/>
      <c r="H24" s="119"/>
      <c r="M24" s="135"/>
      <c r="N24" s="135"/>
      <c r="O24" s="135"/>
      <c r="P24" s="135"/>
    </row>
    <row r="25" spans="1:16" s="1" customFormat="1" ht="12.75">
      <c r="A25" s="27"/>
      <c r="B25" s="106"/>
      <c r="C25" s="24"/>
      <c r="D25" s="107"/>
      <c r="E25" s="108"/>
      <c r="F25" s="108"/>
      <c r="G25" s="109"/>
      <c r="H25" s="119"/>
      <c r="M25" s="135"/>
      <c r="N25" s="135"/>
      <c r="O25" s="135"/>
      <c r="P25" s="135"/>
    </row>
    <row r="26" spans="1:16" s="1" customFormat="1" ht="12.75">
      <c r="A26" s="27"/>
      <c r="B26" s="106"/>
      <c r="C26" s="24"/>
      <c r="D26" s="107"/>
      <c r="E26" s="108"/>
      <c r="F26" s="108"/>
      <c r="G26" s="109"/>
      <c r="H26" s="119"/>
      <c r="M26" s="135"/>
      <c r="N26" s="135"/>
      <c r="O26" s="135"/>
      <c r="P26" s="135"/>
    </row>
    <row r="27" spans="1:16" s="133" customFormat="1" ht="13.5" thickBot="1">
      <c r="A27" s="128"/>
      <c r="B27" s="129"/>
      <c r="C27" s="130"/>
      <c r="D27" s="130"/>
      <c r="E27" s="130"/>
      <c r="F27" s="130"/>
      <c r="G27" s="131"/>
      <c r="H27" s="132"/>
      <c r="M27" s="137"/>
      <c r="N27" s="137"/>
      <c r="O27" s="137"/>
      <c r="P27" s="137"/>
    </row>
    <row r="28" spans="1:16" s="1" customFormat="1" ht="30" customHeight="1" thickBot="1">
      <c r="A28" s="34" t="s">
        <v>20</v>
      </c>
      <c r="B28" s="35">
        <f>SUM(B6+B13+B18+B20)</f>
        <v>0</v>
      </c>
      <c r="C28" s="35">
        <f aca="true" t="shared" si="4" ref="C28:H28">SUM(C6+C13+C18+C20)</f>
        <v>35000</v>
      </c>
      <c r="D28" s="35">
        <f>SUM(D6+D13+D18+D20)</f>
        <v>472681</v>
      </c>
      <c r="E28" s="35">
        <f t="shared" si="4"/>
        <v>11135715</v>
      </c>
      <c r="F28" s="35">
        <f t="shared" si="4"/>
        <v>10300</v>
      </c>
      <c r="G28" s="35">
        <f t="shared" si="4"/>
        <v>0</v>
      </c>
      <c r="H28" s="36">
        <f t="shared" si="4"/>
        <v>0</v>
      </c>
      <c r="I28" s="115"/>
      <c r="J28" s="115"/>
      <c r="M28" s="135"/>
      <c r="N28" s="135"/>
      <c r="O28" s="135"/>
      <c r="P28" s="135"/>
    </row>
    <row r="29" spans="1:8" s="1" customFormat="1" ht="28.5" customHeight="1" thickBot="1">
      <c r="A29" s="34" t="s">
        <v>58</v>
      </c>
      <c r="B29" s="178">
        <f>B28+C28+D28+E28+F28+G28+H28</f>
        <v>11653696</v>
      </c>
      <c r="C29" s="179"/>
      <c r="D29" s="179"/>
      <c r="E29" s="179"/>
      <c r="F29" s="179"/>
      <c r="G29" s="179"/>
      <c r="H29" s="180"/>
    </row>
    <row r="30" spans="1:8" ht="13.5" thickBot="1">
      <c r="A30" s="14"/>
      <c r="B30" s="14"/>
      <c r="C30" s="14"/>
      <c r="D30" s="15"/>
      <c r="E30" s="39"/>
      <c r="H30" s="18"/>
    </row>
    <row r="31" spans="1:8" ht="24" customHeight="1" thickBot="1">
      <c r="A31" s="101" t="s">
        <v>11</v>
      </c>
      <c r="B31" s="181" t="s">
        <v>66</v>
      </c>
      <c r="C31" s="182"/>
      <c r="D31" s="182"/>
      <c r="E31" s="182"/>
      <c r="F31" s="182"/>
      <c r="G31" s="182"/>
      <c r="H31" s="183"/>
    </row>
    <row r="32" spans="1:8" ht="90" thickBot="1">
      <c r="A32" s="102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53</v>
      </c>
      <c r="H32" s="21" t="s">
        <v>19</v>
      </c>
    </row>
    <row r="33" spans="1:8" ht="12.75">
      <c r="A33" s="3">
        <v>63</v>
      </c>
      <c r="B33" s="4"/>
      <c r="C33" s="5"/>
      <c r="D33" s="6">
        <v>120000</v>
      </c>
      <c r="E33" s="7">
        <v>11371356</v>
      </c>
      <c r="F33" s="7"/>
      <c r="G33" s="8"/>
      <c r="H33" s="9"/>
    </row>
    <row r="34" spans="1:8" ht="12.75">
      <c r="A34" s="22">
        <v>64</v>
      </c>
      <c r="B34" s="23"/>
      <c r="C34" s="24"/>
      <c r="D34" s="24"/>
      <c r="E34" s="24"/>
      <c r="F34" s="24"/>
      <c r="G34" s="25"/>
      <c r="H34" s="26"/>
    </row>
    <row r="35" spans="1:9" ht="12.75">
      <c r="A35" s="22">
        <v>65</v>
      </c>
      <c r="B35" s="23">
        <v>159600</v>
      </c>
      <c r="C35" s="24"/>
      <c r="D35" s="24">
        <v>73000</v>
      </c>
      <c r="E35" s="24"/>
      <c r="F35" s="24"/>
      <c r="G35" s="25"/>
      <c r="H35" s="26"/>
      <c r="I35" s="62"/>
    </row>
    <row r="36" spans="1:8" ht="12.75">
      <c r="A36" s="22">
        <v>66</v>
      </c>
      <c r="B36" s="23"/>
      <c r="C36" s="24">
        <v>35000</v>
      </c>
      <c r="D36" s="24"/>
      <c r="E36" s="24"/>
      <c r="F36" s="24"/>
      <c r="G36" s="25"/>
      <c r="H36" s="26"/>
    </row>
    <row r="37" spans="1:8" ht="12.75">
      <c r="A37" s="163">
        <v>67</v>
      </c>
      <c r="B37" s="23"/>
      <c r="C37" s="24"/>
      <c r="D37" s="24"/>
      <c r="E37" s="24"/>
      <c r="F37" s="24"/>
      <c r="G37" s="25"/>
      <c r="H37" s="26"/>
    </row>
    <row r="38" spans="1:8" ht="12.75">
      <c r="A38" s="28"/>
      <c r="B38" s="23"/>
      <c r="C38" s="24"/>
      <c r="D38" s="24"/>
      <c r="E38" s="24"/>
      <c r="F38" s="24"/>
      <c r="G38" s="25"/>
      <c r="H38" s="26"/>
    </row>
    <row r="39" spans="1:8" ht="13.5" thickBot="1">
      <c r="A39" s="29"/>
      <c r="B39" s="30"/>
      <c r="C39" s="31"/>
      <c r="D39" s="31"/>
      <c r="E39" s="31"/>
      <c r="F39" s="31"/>
      <c r="G39" s="32"/>
      <c r="H39" s="33"/>
    </row>
    <row r="40" spans="1:17" s="1" customFormat="1" ht="30" customHeight="1" thickBot="1">
      <c r="A40" s="34" t="s">
        <v>20</v>
      </c>
      <c r="B40" s="35">
        <f>SUM(B33:B39)</f>
        <v>159600</v>
      </c>
      <c r="C40" s="36">
        <f>SUM(C33:C39)</f>
        <v>35000</v>
      </c>
      <c r="D40" s="37">
        <f>SUM(D33:D39)</f>
        <v>193000</v>
      </c>
      <c r="E40" s="36">
        <f>SUM(E33:E39)</f>
        <v>11371356</v>
      </c>
      <c r="F40" s="37">
        <f>SUM(F33:F39)</f>
        <v>0</v>
      </c>
      <c r="G40" s="36"/>
      <c r="H40" s="38">
        <v>0</v>
      </c>
      <c r="J40" s="64"/>
      <c r="K40" s="64"/>
      <c r="L40" s="64"/>
      <c r="M40" s="64"/>
      <c r="N40" s="64"/>
      <c r="O40" s="13"/>
      <c r="P40" s="64"/>
      <c r="Q40" s="64"/>
    </row>
    <row r="41" spans="1:17" s="1" customFormat="1" ht="28.5" customHeight="1" thickBot="1">
      <c r="A41" s="34" t="s">
        <v>78</v>
      </c>
      <c r="B41" s="178">
        <f>B40+C40+D40+E40+F40+G40+H40</f>
        <v>11758956</v>
      </c>
      <c r="C41" s="179"/>
      <c r="D41" s="179"/>
      <c r="E41" s="179"/>
      <c r="F41" s="179"/>
      <c r="G41" s="179"/>
      <c r="H41" s="180"/>
      <c r="J41" s="13"/>
      <c r="K41" s="13"/>
      <c r="L41" s="13"/>
      <c r="M41" s="13"/>
      <c r="N41" s="13"/>
      <c r="O41" s="13"/>
      <c r="P41" s="64"/>
      <c r="Q41" s="64"/>
    </row>
    <row r="42" spans="4:17" ht="13.5" thickBot="1">
      <c r="D42" s="41"/>
      <c r="E42" s="42"/>
      <c r="P42" s="62"/>
      <c r="Q42" s="62"/>
    </row>
    <row r="43" spans="1:10" ht="26.25" thickBot="1">
      <c r="A43" s="101" t="s">
        <v>11</v>
      </c>
      <c r="B43" s="181" t="s">
        <v>73</v>
      </c>
      <c r="C43" s="182"/>
      <c r="D43" s="182"/>
      <c r="E43" s="182"/>
      <c r="F43" s="182"/>
      <c r="G43" s="182"/>
      <c r="H43" s="183"/>
      <c r="J43" s="16"/>
    </row>
    <row r="44" spans="1:10" ht="90" thickBot="1">
      <c r="A44" s="102" t="s">
        <v>12</v>
      </c>
      <c r="B44" s="19" t="s">
        <v>13</v>
      </c>
      <c r="C44" s="20" t="s">
        <v>14</v>
      </c>
      <c r="D44" s="20" t="s">
        <v>15</v>
      </c>
      <c r="E44" s="20" t="s">
        <v>16</v>
      </c>
      <c r="F44" s="20" t="s">
        <v>17</v>
      </c>
      <c r="G44" s="20" t="s">
        <v>53</v>
      </c>
      <c r="H44" s="21" t="s">
        <v>19</v>
      </c>
      <c r="J44" s="16"/>
    </row>
    <row r="45" spans="1:20" ht="12.75">
      <c r="A45" s="3">
        <v>63</v>
      </c>
      <c r="B45" s="4"/>
      <c r="C45" s="5"/>
      <c r="D45" s="6">
        <v>120000</v>
      </c>
      <c r="E45" s="7">
        <v>11477415</v>
      </c>
      <c r="F45" s="7"/>
      <c r="G45" s="8"/>
      <c r="H45" s="9"/>
      <c r="J45" s="96"/>
      <c r="K45" s="64"/>
      <c r="L45" s="13"/>
      <c r="M45" s="13"/>
      <c r="N45" s="13"/>
      <c r="O45" s="13"/>
      <c r="P45" s="13"/>
      <c r="Q45" s="13"/>
      <c r="R45" s="13"/>
      <c r="S45" s="13"/>
      <c r="T45" s="64"/>
    </row>
    <row r="46" spans="1:20" ht="12.75">
      <c r="A46" s="22">
        <v>64</v>
      </c>
      <c r="B46" s="23"/>
      <c r="C46" s="24"/>
      <c r="D46" s="24"/>
      <c r="E46" s="24"/>
      <c r="F46" s="24"/>
      <c r="G46" s="25"/>
      <c r="H46" s="26"/>
      <c r="J46" s="16"/>
      <c r="K46" s="62"/>
      <c r="S46" s="62"/>
      <c r="T46" s="62"/>
    </row>
    <row r="47" spans="1:20" ht="12.75">
      <c r="A47" s="22">
        <v>65</v>
      </c>
      <c r="B47" s="23">
        <v>159600</v>
      </c>
      <c r="C47" s="24"/>
      <c r="D47" s="24">
        <v>73000</v>
      </c>
      <c r="E47" s="24"/>
      <c r="F47" s="24"/>
      <c r="G47" s="25"/>
      <c r="H47" s="26"/>
      <c r="J47" s="16"/>
      <c r="K47" s="62"/>
      <c r="S47" s="62"/>
      <c r="T47" s="62"/>
    </row>
    <row r="48" spans="1:20" ht="12.75">
      <c r="A48" s="22">
        <v>66</v>
      </c>
      <c r="B48" s="23"/>
      <c r="C48" s="24">
        <v>35000</v>
      </c>
      <c r="D48" s="24"/>
      <c r="E48" s="24"/>
      <c r="F48" s="24"/>
      <c r="G48" s="25"/>
      <c r="H48" s="26"/>
      <c r="J48" s="16"/>
      <c r="K48" s="62"/>
      <c r="S48" s="62"/>
      <c r="T48" s="62"/>
    </row>
    <row r="49" spans="1:20" ht="12.75">
      <c r="A49" s="22">
        <v>67</v>
      </c>
      <c r="B49" s="23"/>
      <c r="C49" s="24"/>
      <c r="D49" s="24"/>
      <c r="E49" s="24"/>
      <c r="F49" s="24"/>
      <c r="G49" s="25"/>
      <c r="H49" s="26"/>
      <c r="J49" s="16"/>
      <c r="K49" s="62"/>
      <c r="S49" s="62"/>
      <c r="T49" s="62"/>
    </row>
    <row r="50" spans="1:8" ht="13.5" customHeight="1">
      <c r="A50" s="28"/>
      <c r="B50" s="23"/>
      <c r="C50" s="24"/>
      <c r="D50" s="24"/>
      <c r="E50" s="24"/>
      <c r="F50" s="24"/>
      <c r="G50" s="25"/>
      <c r="H50" s="26"/>
    </row>
    <row r="51" spans="1:8" ht="13.5" thickBot="1">
      <c r="A51" s="29"/>
      <c r="B51" s="30"/>
      <c r="C51" s="31"/>
      <c r="D51" s="31"/>
      <c r="E51" s="31"/>
      <c r="F51" s="31"/>
      <c r="G51" s="32"/>
      <c r="H51" s="33"/>
    </row>
    <row r="52" spans="1:8" s="1" customFormat="1" ht="30" customHeight="1" thickBot="1">
      <c r="A52" s="34" t="s">
        <v>20</v>
      </c>
      <c r="B52" s="35">
        <f>SUM(B45:B51)</f>
        <v>159600</v>
      </c>
      <c r="C52" s="35">
        <f aca="true" t="shared" si="5" ref="C52:H52">SUM(C45:C51)</f>
        <v>35000</v>
      </c>
      <c r="D52" s="35">
        <f t="shared" si="5"/>
        <v>193000</v>
      </c>
      <c r="E52" s="35">
        <f t="shared" si="5"/>
        <v>11477415</v>
      </c>
      <c r="F52" s="35">
        <f t="shared" si="5"/>
        <v>0</v>
      </c>
      <c r="G52" s="35">
        <f t="shared" si="5"/>
        <v>0</v>
      </c>
      <c r="H52" s="35">
        <f t="shared" si="5"/>
        <v>0</v>
      </c>
    </row>
    <row r="53" spans="1:8" s="1" customFormat="1" ht="28.5" customHeight="1" thickBot="1">
      <c r="A53" s="34" t="s">
        <v>74</v>
      </c>
      <c r="B53" s="178">
        <f>B52+C52+D52+E52+F52+G52+H52</f>
        <v>11865015</v>
      </c>
      <c r="C53" s="179"/>
      <c r="D53" s="179"/>
      <c r="E53" s="179"/>
      <c r="F53" s="179"/>
      <c r="G53" s="179"/>
      <c r="H53" s="180"/>
    </row>
    <row r="54" spans="3:5" ht="13.5" customHeight="1">
      <c r="C54" s="43"/>
      <c r="D54" s="41"/>
      <c r="E54" s="44"/>
    </row>
    <row r="55" spans="3:5" ht="13.5" customHeight="1">
      <c r="C55" s="43"/>
      <c r="D55" s="45"/>
      <c r="E55" s="46"/>
    </row>
    <row r="56" spans="4:5" ht="13.5" customHeight="1">
      <c r="D56" s="47"/>
      <c r="E56" s="48"/>
    </row>
    <row r="57" spans="4:5" ht="13.5" customHeight="1">
      <c r="D57" s="49"/>
      <c r="E57" s="50"/>
    </row>
    <row r="58" spans="4:5" ht="13.5" customHeight="1">
      <c r="D58" s="41"/>
      <c r="E58" s="42"/>
    </row>
    <row r="59" spans="1:8" ht="28.5" customHeight="1">
      <c r="A59" s="122"/>
      <c r="B59" s="117"/>
      <c r="C59" s="117"/>
      <c r="D59" s="117"/>
      <c r="E59" s="117"/>
      <c r="F59" s="117"/>
      <c r="G59" s="117"/>
      <c r="H59" s="117"/>
    </row>
    <row r="60" spans="1:8" ht="13.5" customHeight="1">
      <c r="A60" s="123"/>
      <c r="B60" s="117"/>
      <c r="C60" s="115"/>
      <c r="D60" s="124"/>
      <c r="E60" s="117"/>
      <c r="F60" s="117"/>
      <c r="G60" s="117"/>
      <c r="H60" s="117"/>
    </row>
    <row r="61" spans="1:8" ht="13.5" customHeight="1">
      <c r="A61" s="123"/>
      <c r="B61" s="117"/>
      <c r="C61" s="115"/>
      <c r="D61" s="124"/>
      <c r="E61" s="117"/>
      <c r="F61" s="117"/>
      <c r="G61" s="117"/>
      <c r="H61" s="117"/>
    </row>
    <row r="62" spans="1:8" ht="13.5" customHeight="1">
      <c r="A62" s="123"/>
      <c r="B62" s="117"/>
      <c r="C62" s="115"/>
      <c r="D62" s="124"/>
      <c r="E62" s="117"/>
      <c r="F62" s="117"/>
      <c r="G62" s="117"/>
      <c r="H62" s="117"/>
    </row>
    <row r="63" spans="1:8" ht="13.5" customHeight="1">
      <c r="A63" s="123"/>
      <c r="B63" s="117"/>
      <c r="C63" s="115"/>
      <c r="D63" s="124"/>
      <c r="E63" s="117"/>
      <c r="F63" s="117"/>
      <c r="G63" s="117"/>
      <c r="H63" s="117"/>
    </row>
    <row r="64" spans="1:8" ht="22.5" customHeight="1">
      <c r="A64" s="123"/>
      <c r="B64" s="117"/>
      <c r="C64" s="115"/>
      <c r="D64" s="124"/>
      <c r="E64" s="117"/>
      <c r="F64" s="117"/>
      <c r="G64" s="117"/>
      <c r="H64" s="117"/>
    </row>
    <row r="65" spans="1:8" ht="13.5" customHeight="1">
      <c r="A65" s="123"/>
      <c r="B65" s="117"/>
      <c r="C65" s="115"/>
      <c r="D65" s="124"/>
      <c r="E65" s="117"/>
      <c r="F65" s="117"/>
      <c r="G65" s="117"/>
      <c r="H65" s="117"/>
    </row>
    <row r="66" spans="1:8" ht="13.5" customHeight="1">
      <c r="A66" s="122"/>
      <c r="B66" s="117"/>
      <c r="C66" s="117"/>
      <c r="D66" s="117"/>
      <c r="E66" s="117"/>
      <c r="F66" s="117"/>
      <c r="G66" s="117"/>
      <c r="H66" s="117"/>
    </row>
    <row r="67" spans="1:8" ht="13.5" customHeight="1">
      <c r="A67" s="123"/>
      <c r="B67" s="117"/>
      <c r="C67" s="115"/>
      <c r="D67" s="124"/>
      <c r="E67" s="117"/>
      <c r="F67" s="117"/>
      <c r="G67" s="117"/>
      <c r="H67" s="117"/>
    </row>
    <row r="68" spans="1:8" ht="13.5" customHeight="1">
      <c r="A68" s="123"/>
      <c r="B68" s="117"/>
      <c r="C68" s="115"/>
      <c r="D68" s="124"/>
      <c r="E68" s="117"/>
      <c r="F68" s="117"/>
      <c r="G68" s="117"/>
      <c r="H68" s="117"/>
    </row>
    <row r="69" spans="1:8" ht="13.5" customHeight="1">
      <c r="A69" s="123"/>
      <c r="B69" s="117"/>
      <c r="C69" s="115"/>
      <c r="D69" s="124"/>
      <c r="E69" s="117"/>
      <c r="F69" s="117"/>
      <c r="G69" s="117"/>
      <c r="H69" s="117"/>
    </row>
    <row r="70" spans="1:8" ht="13.5" customHeight="1">
      <c r="A70" s="123"/>
      <c r="B70" s="117"/>
      <c r="C70" s="115"/>
      <c r="D70" s="124"/>
      <c r="E70" s="117"/>
      <c r="F70" s="117"/>
      <c r="G70" s="117"/>
      <c r="H70" s="117"/>
    </row>
    <row r="71" spans="1:8" ht="13.5" customHeight="1">
      <c r="A71" s="122"/>
      <c r="B71" s="117"/>
      <c r="C71" s="117"/>
      <c r="D71" s="117"/>
      <c r="E71" s="117"/>
      <c r="F71" s="117"/>
      <c r="G71" s="117"/>
      <c r="H71" s="117"/>
    </row>
    <row r="72" spans="1:8" ht="13.5" customHeight="1">
      <c r="A72" s="123"/>
      <c r="B72" s="117"/>
      <c r="C72" s="115"/>
      <c r="D72" s="124"/>
      <c r="E72" s="117"/>
      <c r="F72" s="117"/>
      <c r="G72" s="117"/>
      <c r="H72" s="117"/>
    </row>
    <row r="73" spans="1:8" ht="13.5" customHeight="1">
      <c r="A73" s="122"/>
      <c r="B73" s="117"/>
      <c r="C73" s="117"/>
      <c r="D73" s="117"/>
      <c r="E73" s="117"/>
      <c r="F73" s="117"/>
      <c r="G73" s="117"/>
      <c r="H73" s="117"/>
    </row>
    <row r="74" spans="1:8" ht="13.5" customHeight="1">
      <c r="A74" s="123"/>
      <c r="B74" s="117"/>
      <c r="C74" s="115"/>
      <c r="D74" s="124"/>
      <c r="E74" s="117"/>
      <c r="F74" s="117"/>
      <c r="G74" s="117"/>
      <c r="H74" s="117"/>
    </row>
    <row r="75" spans="1:8" ht="22.5" customHeight="1">
      <c r="A75" s="123"/>
      <c r="B75" s="117"/>
      <c r="C75" s="115"/>
      <c r="D75" s="124"/>
      <c r="E75" s="117"/>
      <c r="F75" s="117"/>
      <c r="G75" s="117"/>
      <c r="H75" s="117"/>
    </row>
    <row r="76" spans="1:8" ht="13.5" customHeight="1">
      <c r="A76" s="125"/>
      <c r="B76" s="115"/>
      <c r="C76" s="115"/>
      <c r="D76" s="115"/>
      <c r="E76" s="115"/>
      <c r="F76" s="115"/>
      <c r="G76" s="115"/>
      <c r="H76" s="115"/>
    </row>
    <row r="77" spans="1:8" ht="13.5" customHeight="1">
      <c r="A77" s="126"/>
      <c r="B77" s="115"/>
      <c r="C77" s="115"/>
      <c r="D77" s="115"/>
      <c r="E77" s="115"/>
      <c r="F77" s="115"/>
      <c r="G77" s="115"/>
      <c r="H77" s="115"/>
    </row>
    <row r="78" spans="1:8" ht="13.5" customHeight="1">
      <c r="A78" s="126"/>
      <c r="B78" s="127"/>
      <c r="C78" s="127"/>
      <c r="D78" s="127"/>
      <c r="E78" s="127"/>
      <c r="F78" s="127"/>
      <c r="G78" s="127"/>
      <c r="H78" s="127"/>
    </row>
    <row r="79" spans="4:5" ht="13.5" customHeight="1">
      <c r="D79" s="41"/>
      <c r="E79" s="42"/>
    </row>
    <row r="80" spans="1:5" ht="13.5" customHeight="1">
      <c r="A80" s="43"/>
      <c r="D80" s="55"/>
      <c r="E80" s="53"/>
    </row>
    <row r="81" spans="2:5" ht="13.5" customHeight="1">
      <c r="B81" s="43"/>
      <c r="C81" s="43"/>
      <c r="D81" s="56"/>
      <c r="E81" s="53"/>
    </row>
    <row r="82" spans="2:5" ht="13.5" customHeight="1">
      <c r="B82" s="43"/>
      <c r="C82" s="43"/>
      <c r="D82" s="56"/>
      <c r="E82" s="44"/>
    </row>
    <row r="83" spans="2:5" ht="13.5" customHeight="1">
      <c r="B83" s="43"/>
      <c r="C83" s="43"/>
      <c r="D83" s="49"/>
      <c r="E83" s="50"/>
    </row>
    <row r="84" spans="4:5" ht="12.75">
      <c r="D84" s="41"/>
      <c r="E84" s="42"/>
    </row>
    <row r="85" spans="2:5" ht="12.75">
      <c r="B85" s="43"/>
      <c r="D85" s="41"/>
      <c r="E85" s="53"/>
    </row>
    <row r="86" spans="3:5" ht="12.75">
      <c r="C86" s="43"/>
      <c r="D86" s="41"/>
      <c r="E86" s="44"/>
    </row>
    <row r="87" spans="3:5" ht="12.75">
      <c r="C87" s="43"/>
      <c r="D87" s="49"/>
      <c r="E87" s="46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57"/>
      <c r="E90" s="58"/>
    </row>
    <row r="91" spans="4:5" ht="12.75">
      <c r="D91" s="41"/>
      <c r="E91" s="42"/>
    </row>
    <row r="92" spans="4:5" ht="12.75">
      <c r="D92" s="41"/>
      <c r="E92" s="42"/>
    </row>
    <row r="93" spans="4:5" ht="12.75">
      <c r="D93" s="41"/>
      <c r="E93" s="42"/>
    </row>
    <row r="94" spans="4:5" ht="12.75">
      <c r="D94" s="49"/>
      <c r="E94" s="46"/>
    </row>
    <row r="95" spans="4:5" ht="12.75">
      <c r="D95" s="41"/>
      <c r="E95" s="42"/>
    </row>
    <row r="96" spans="4:5" ht="12.75">
      <c r="D96" s="49"/>
      <c r="E96" s="46"/>
    </row>
    <row r="97" spans="4:5" ht="12.75">
      <c r="D97" s="41"/>
      <c r="E97" s="42"/>
    </row>
    <row r="98" spans="4:5" ht="12.75">
      <c r="D98" s="41"/>
      <c r="E98" s="42"/>
    </row>
    <row r="99" spans="4:5" ht="12.75">
      <c r="D99" s="41"/>
      <c r="E99" s="42"/>
    </row>
    <row r="100" spans="4:5" ht="12.75">
      <c r="D100" s="41"/>
      <c r="E100" s="42"/>
    </row>
    <row r="101" spans="1:5" ht="28.5" customHeight="1">
      <c r="A101" s="51"/>
      <c r="B101" s="51"/>
      <c r="C101" s="51"/>
      <c r="D101" s="120"/>
      <c r="E101" s="121"/>
    </row>
    <row r="102" spans="3:5" ht="12.75">
      <c r="C102" s="43"/>
      <c r="D102" s="41"/>
      <c r="E102" s="44"/>
    </row>
    <row r="103" spans="4:5" ht="12.75">
      <c r="D103" s="59"/>
      <c r="E103" s="60"/>
    </row>
    <row r="104" spans="4:5" ht="12.75">
      <c r="D104" s="41"/>
      <c r="E104" s="42"/>
    </row>
    <row r="105" spans="4:5" ht="12.75">
      <c r="D105" s="57"/>
      <c r="E105" s="58"/>
    </row>
    <row r="106" spans="4:5" ht="12.75">
      <c r="D106" s="57"/>
      <c r="E106" s="58"/>
    </row>
    <row r="107" spans="4:5" ht="12.75">
      <c r="D107" s="41"/>
      <c r="E107" s="42"/>
    </row>
    <row r="108" spans="4:5" ht="12.75">
      <c r="D108" s="49"/>
      <c r="E108" s="46"/>
    </row>
    <row r="109" spans="4:5" ht="12.75">
      <c r="D109" s="41"/>
      <c r="E109" s="42"/>
    </row>
    <row r="110" spans="4:5" ht="12.75">
      <c r="D110" s="41"/>
      <c r="E110" s="42"/>
    </row>
    <row r="111" spans="4:5" ht="12.75">
      <c r="D111" s="49"/>
      <c r="E111" s="46"/>
    </row>
    <row r="112" spans="4:5" ht="12.75">
      <c r="D112" s="41"/>
      <c r="E112" s="42"/>
    </row>
    <row r="113" spans="4:5" ht="12.75">
      <c r="D113" s="57"/>
      <c r="E113" s="58"/>
    </row>
    <row r="114" spans="4:5" ht="12.75">
      <c r="D114" s="49"/>
      <c r="E114" s="60"/>
    </row>
    <row r="115" spans="4:5" ht="12.75">
      <c r="D115" s="47"/>
      <c r="E115" s="58"/>
    </row>
    <row r="116" spans="4:5" ht="12.75">
      <c r="D116" s="49"/>
      <c r="E116" s="46"/>
    </row>
    <row r="117" spans="4:5" ht="12.75">
      <c r="D117" s="41"/>
      <c r="E117" s="42"/>
    </row>
    <row r="118" spans="3:5" ht="12.75">
      <c r="C118" s="43"/>
      <c r="D118" s="41"/>
      <c r="E118" s="44"/>
    </row>
    <row r="119" spans="4:5" ht="12.75">
      <c r="D119" s="47"/>
      <c r="E119" s="46"/>
    </row>
    <row r="120" spans="4:5" ht="12.75">
      <c r="D120" s="47"/>
      <c r="E120" s="58"/>
    </row>
    <row r="121" spans="3:5" ht="12.75">
      <c r="C121" s="43"/>
      <c r="D121" s="47"/>
      <c r="E121" s="61"/>
    </row>
    <row r="122" spans="3:5" ht="12.75">
      <c r="C122" s="43"/>
      <c r="D122" s="49"/>
      <c r="E122" s="50"/>
    </row>
    <row r="123" spans="4:5" ht="12.75">
      <c r="D123" s="41"/>
      <c r="E123" s="42"/>
    </row>
    <row r="124" spans="4:5" ht="12.75">
      <c r="D124" s="59"/>
      <c r="E124" s="62"/>
    </row>
    <row r="125" spans="4:5" ht="11.25" customHeight="1">
      <c r="D125" s="57"/>
      <c r="E125" s="58"/>
    </row>
    <row r="126" spans="2:5" ht="24" customHeight="1">
      <c r="B126" s="43"/>
      <c r="D126" s="57"/>
      <c r="E126" s="63"/>
    </row>
    <row r="127" spans="3:5" ht="15" customHeight="1">
      <c r="C127" s="43"/>
      <c r="D127" s="57"/>
      <c r="E127" s="63"/>
    </row>
    <row r="128" spans="4:5" ht="11.25" customHeight="1">
      <c r="D128" s="59"/>
      <c r="E128" s="60"/>
    </row>
    <row r="129" spans="4:5" ht="12.75">
      <c r="D129" s="57"/>
      <c r="E129" s="58"/>
    </row>
    <row r="130" spans="2:5" ht="13.5" customHeight="1">
      <c r="B130" s="43"/>
      <c r="D130" s="57"/>
      <c r="E130" s="64"/>
    </row>
    <row r="131" spans="3:5" ht="12.75" customHeight="1">
      <c r="C131" s="43"/>
      <c r="D131" s="57"/>
      <c r="E131" s="44"/>
    </row>
    <row r="132" spans="3:5" ht="12.75" customHeight="1">
      <c r="C132" s="43"/>
      <c r="D132" s="49"/>
      <c r="E132" s="50"/>
    </row>
    <row r="133" spans="4:5" ht="12.75">
      <c r="D133" s="41"/>
      <c r="E133" s="42"/>
    </row>
    <row r="134" spans="3:5" ht="12.75">
      <c r="C134" s="43"/>
      <c r="D134" s="41"/>
      <c r="E134" s="61"/>
    </row>
    <row r="135" spans="4:5" ht="12.75">
      <c r="D135" s="59"/>
      <c r="E135" s="60"/>
    </row>
    <row r="136" spans="4:5" ht="12.75">
      <c r="D136" s="57"/>
      <c r="E136" s="58"/>
    </row>
    <row r="137" spans="4:5" ht="12.75">
      <c r="D137" s="41"/>
      <c r="E137" s="42"/>
    </row>
    <row r="138" spans="1:5" ht="19.5" customHeight="1">
      <c r="A138" s="65"/>
      <c r="B138" s="14"/>
      <c r="C138" s="14"/>
      <c r="D138" s="14"/>
      <c r="E138" s="53"/>
    </row>
    <row r="139" spans="1:5" ht="15" customHeight="1">
      <c r="A139" s="43"/>
      <c r="D139" s="55"/>
      <c r="E139" s="53"/>
    </row>
    <row r="140" spans="1:5" ht="12.75">
      <c r="A140" s="43"/>
      <c r="B140" s="43"/>
      <c r="D140" s="55"/>
      <c r="E140" s="44"/>
    </row>
    <row r="141" spans="3:5" ht="12.75">
      <c r="C141" s="43"/>
      <c r="D141" s="41"/>
      <c r="E141" s="53"/>
    </row>
    <row r="142" spans="4:5" ht="12.75">
      <c r="D142" s="45"/>
      <c r="E142" s="46"/>
    </row>
    <row r="143" spans="2:5" ht="12.75">
      <c r="B143" s="43"/>
      <c r="D143" s="41"/>
      <c r="E143" s="44"/>
    </row>
    <row r="144" spans="3:5" ht="12.75">
      <c r="C144" s="43"/>
      <c r="D144" s="41"/>
      <c r="E144" s="44"/>
    </row>
    <row r="145" spans="4:5" ht="12.75">
      <c r="D145" s="49"/>
      <c r="E145" s="50"/>
    </row>
    <row r="146" spans="3:5" ht="22.5" customHeight="1">
      <c r="C146" s="43"/>
      <c r="D146" s="41"/>
      <c r="E146" s="51"/>
    </row>
    <row r="147" spans="4:5" ht="12.75">
      <c r="D147" s="41"/>
      <c r="E147" s="50"/>
    </row>
    <row r="148" spans="2:5" ht="12.75">
      <c r="B148" s="43"/>
      <c r="D148" s="47"/>
      <c r="E148" s="53"/>
    </row>
    <row r="149" spans="3:5" ht="12.75">
      <c r="C149" s="43"/>
      <c r="D149" s="47"/>
      <c r="E149" s="54"/>
    </row>
    <row r="150" spans="4:5" ht="12.75">
      <c r="D150" s="49"/>
      <c r="E150" s="46"/>
    </row>
    <row r="151" spans="1:5" ht="13.5" customHeight="1">
      <c r="A151" s="43"/>
      <c r="D151" s="55"/>
      <c r="E151" s="53"/>
    </row>
    <row r="152" spans="2:5" ht="13.5" customHeight="1">
      <c r="B152" s="43"/>
      <c r="D152" s="41"/>
      <c r="E152" s="53"/>
    </row>
    <row r="153" spans="3:5" ht="13.5" customHeight="1">
      <c r="C153" s="43"/>
      <c r="D153" s="41"/>
      <c r="E153" s="44"/>
    </row>
    <row r="154" spans="3:5" ht="12.75">
      <c r="C154" s="43"/>
      <c r="D154" s="49"/>
      <c r="E154" s="46"/>
    </row>
    <row r="155" spans="3:5" ht="12.75">
      <c r="C155" s="43"/>
      <c r="D155" s="41"/>
      <c r="E155" s="44"/>
    </row>
    <row r="156" spans="4:5" ht="12.75">
      <c r="D156" s="59"/>
      <c r="E156" s="60"/>
    </row>
    <row r="157" spans="3:5" ht="12.75">
      <c r="C157" s="43"/>
      <c r="D157" s="47"/>
      <c r="E157" s="61"/>
    </row>
    <row r="158" spans="3:5" ht="12.75">
      <c r="C158" s="43"/>
      <c r="D158" s="49"/>
      <c r="E158" s="50"/>
    </row>
    <row r="159" spans="4:5" ht="12.75">
      <c r="D159" s="59"/>
      <c r="E159" s="66"/>
    </row>
    <row r="160" spans="2:5" ht="12.75">
      <c r="B160" s="43"/>
      <c r="D160" s="57"/>
      <c r="E160" s="64"/>
    </row>
    <row r="161" spans="3:5" ht="12.75">
      <c r="C161" s="43"/>
      <c r="D161" s="57"/>
      <c r="E161" s="44"/>
    </row>
    <row r="162" spans="3:5" ht="12.75">
      <c r="C162" s="43"/>
      <c r="D162" s="49"/>
      <c r="E162" s="50"/>
    </row>
    <row r="163" spans="3:5" ht="12.75">
      <c r="C163" s="43"/>
      <c r="D163" s="49"/>
      <c r="E163" s="50"/>
    </row>
    <row r="164" spans="4:5" ht="12.75">
      <c r="D164" s="41"/>
      <c r="E164" s="42"/>
    </row>
    <row r="165" spans="1:5" s="67" customFormat="1" ht="18" customHeight="1">
      <c r="A165" s="184"/>
      <c r="B165" s="185"/>
      <c r="C165" s="185"/>
      <c r="D165" s="185"/>
      <c r="E165" s="185"/>
    </row>
    <row r="166" spans="1:5" ht="28.5" customHeight="1">
      <c r="A166" s="51"/>
      <c r="B166" s="51"/>
      <c r="C166" s="51"/>
      <c r="D166" s="120"/>
      <c r="E166" s="121"/>
    </row>
    <row r="168" spans="1:5" ht="15.75">
      <c r="A168" s="69"/>
      <c r="B168" s="43"/>
      <c r="C168" s="43"/>
      <c r="D168" s="70"/>
      <c r="E168" s="13"/>
    </row>
    <row r="169" spans="1:5" ht="12.75">
      <c r="A169" s="43"/>
      <c r="B169" s="43"/>
      <c r="C169" s="43"/>
      <c r="D169" s="70"/>
      <c r="E169" s="13"/>
    </row>
    <row r="170" spans="1:5" ht="17.25" customHeight="1">
      <c r="A170" s="43"/>
      <c r="B170" s="43"/>
      <c r="C170" s="43"/>
      <c r="D170" s="70"/>
      <c r="E170" s="13"/>
    </row>
    <row r="171" spans="1:5" ht="13.5" customHeight="1">
      <c r="A171" s="43"/>
      <c r="B171" s="43"/>
      <c r="C171" s="43"/>
      <c r="D171" s="70"/>
      <c r="E171" s="13"/>
    </row>
    <row r="172" spans="1:5" ht="12.75">
      <c r="A172" s="43"/>
      <c r="B172" s="43"/>
      <c r="C172" s="43"/>
      <c r="D172" s="70"/>
      <c r="E172" s="13"/>
    </row>
    <row r="173" spans="1:3" ht="12.75">
      <c r="A173" s="43"/>
      <c r="B173" s="43"/>
      <c r="C173" s="43"/>
    </row>
    <row r="174" spans="1:5" ht="12.75">
      <c r="A174" s="43"/>
      <c r="B174" s="43"/>
      <c r="C174" s="43"/>
      <c r="D174" s="70"/>
      <c r="E174" s="13"/>
    </row>
    <row r="175" spans="1:5" ht="12.75">
      <c r="A175" s="43"/>
      <c r="B175" s="43"/>
      <c r="C175" s="43"/>
      <c r="D175" s="70"/>
      <c r="E175" s="71"/>
    </row>
    <row r="176" spans="1:5" ht="12.75">
      <c r="A176" s="43"/>
      <c r="B176" s="43"/>
      <c r="C176" s="43"/>
      <c r="D176" s="70"/>
      <c r="E176" s="13"/>
    </row>
    <row r="177" spans="1:5" ht="22.5" customHeight="1">
      <c r="A177" s="43"/>
      <c r="B177" s="43"/>
      <c r="C177" s="43"/>
      <c r="D177" s="70"/>
      <c r="E177" s="51"/>
    </row>
    <row r="178" spans="4:5" ht="22.5" customHeight="1">
      <c r="D178" s="49"/>
      <c r="E178" s="52"/>
    </row>
  </sheetData>
  <sheetProtection/>
  <mergeCells count="8">
    <mergeCell ref="A1:H1"/>
    <mergeCell ref="B29:H29"/>
    <mergeCell ref="B31:H31"/>
    <mergeCell ref="B41:H41"/>
    <mergeCell ref="B43:H43"/>
    <mergeCell ref="A165:E165"/>
    <mergeCell ref="B3:H3"/>
    <mergeCell ref="B53:H5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9" max="8" man="1"/>
    <brk id="99" max="9" man="1"/>
    <brk id="16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8"/>
  <sheetViews>
    <sheetView zoomScalePageLayoutView="0" workbookViewId="0" topLeftCell="A1">
      <selection activeCell="L72" sqref="L72"/>
    </sheetView>
  </sheetViews>
  <sheetFormatPr defaultColWidth="11.421875" defaultRowHeight="12.75"/>
  <cols>
    <col min="1" max="1" width="11.421875" style="94" bestFit="1" customWidth="1"/>
    <col min="2" max="2" width="34.421875" style="97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421875" style="2" bestFit="1" customWidth="1"/>
    <col min="7" max="7" width="13.0039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5" width="11.421875" style="10" customWidth="1"/>
    <col min="16" max="16" width="11.7109375" style="10" bestFit="1" customWidth="1"/>
    <col min="17" max="17" width="11.57421875" style="10" bestFit="1" customWidth="1"/>
    <col min="18" max="21" width="12.7109375" style="10" customWidth="1"/>
    <col min="22" max="16384" width="11.421875" style="10" customWidth="1"/>
  </cols>
  <sheetData>
    <row r="1" spans="1:12" ht="24" customHeight="1">
      <c r="A1" s="186" t="s">
        <v>21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s="13" customFormat="1" ht="67.5">
      <c r="A2" s="11" t="s">
        <v>22</v>
      </c>
      <c r="B2" s="11" t="s">
        <v>23</v>
      </c>
      <c r="C2" s="12" t="s">
        <v>68</v>
      </c>
      <c r="D2" s="98" t="s">
        <v>13</v>
      </c>
      <c r="E2" s="98" t="s">
        <v>14</v>
      </c>
      <c r="F2" s="98" t="s">
        <v>15</v>
      </c>
      <c r="G2" s="98" t="s">
        <v>16</v>
      </c>
      <c r="H2" s="98" t="s">
        <v>24</v>
      </c>
      <c r="I2" s="98" t="s">
        <v>18</v>
      </c>
      <c r="J2" s="98" t="s">
        <v>19</v>
      </c>
      <c r="K2" s="12" t="s">
        <v>67</v>
      </c>
      <c r="L2" s="12" t="s">
        <v>69</v>
      </c>
    </row>
    <row r="3" spans="1:12" ht="12.75">
      <c r="A3" s="93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3"/>
      <c r="B4" s="95" t="s">
        <v>64</v>
      </c>
    </row>
    <row r="5" spans="1:12" ht="12.75">
      <c r="A5" s="93"/>
      <c r="B5" s="16" t="s">
        <v>59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3"/>
      <c r="B6" s="96" t="s">
        <v>72</v>
      </c>
    </row>
    <row r="7" spans="1:21" s="13" customFormat="1" ht="12.75" customHeight="1">
      <c r="A7" s="105"/>
      <c r="B7" s="96"/>
      <c r="C7" s="64"/>
      <c r="I7" s="64"/>
      <c r="R7" s="10"/>
      <c r="S7" s="10"/>
      <c r="T7" s="10"/>
      <c r="U7" s="10"/>
    </row>
    <row r="8" spans="1:20" s="13" customFormat="1" ht="12.75">
      <c r="A8" s="149">
        <v>3</v>
      </c>
      <c r="B8" s="150" t="s">
        <v>25</v>
      </c>
      <c r="C8" s="151">
        <f>C9+C13+C18</f>
        <v>11643696</v>
      </c>
      <c r="D8" s="152">
        <f>D27+D34+D48+D62</f>
        <v>0</v>
      </c>
      <c r="E8" s="151">
        <f>E27+E48+E62</f>
        <v>35000</v>
      </c>
      <c r="F8" s="151">
        <f>F27+F34+'PLAN RASHODA I IZDATAKA'!F48+F62</f>
        <v>472681</v>
      </c>
      <c r="G8" s="151">
        <f>G27+G39+G62</f>
        <v>11405715</v>
      </c>
      <c r="H8" s="151">
        <f>H34+H62</f>
        <v>10300</v>
      </c>
      <c r="I8" s="151"/>
      <c r="J8" s="151"/>
      <c r="K8" s="151">
        <f>K27+K34+K48+K62</f>
        <v>11750956</v>
      </c>
      <c r="L8" s="151">
        <f>L27+L34+L48+L62</f>
        <v>11857015</v>
      </c>
      <c r="Q8" s="1"/>
      <c r="R8" s="1"/>
      <c r="S8" s="1"/>
      <c r="T8" s="1"/>
    </row>
    <row r="9" spans="1:20" s="13" customFormat="1" ht="12.75">
      <c r="A9" s="153">
        <v>31</v>
      </c>
      <c r="B9" s="145" t="s">
        <v>26</v>
      </c>
      <c r="C9" s="146">
        <f>C10+C11+C12</f>
        <v>10538270</v>
      </c>
      <c r="D9" s="146"/>
      <c r="E9" s="146">
        <f>E10+E11+E12</f>
        <v>5274</v>
      </c>
      <c r="F9" s="146"/>
      <c r="G9" s="146"/>
      <c r="H9" s="146"/>
      <c r="I9" s="146"/>
      <c r="J9" s="146"/>
      <c r="K9" s="146"/>
      <c r="L9" s="154"/>
      <c r="O9" s="10"/>
      <c r="P9" s="10"/>
      <c r="Q9" s="10"/>
      <c r="R9" s="10"/>
      <c r="S9" s="1"/>
      <c r="T9" s="1"/>
    </row>
    <row r="10" spans="1:20" ht="12.75">
      <c r="A10" s="155">
        <v>311</v>
      </c>
      <c r="B10" s="144" t="s">
        <v>27</v>
      </c>
      <c r="C10" s="64">
        <f>C36+C50+C64</f>
        <v>8968320</v>
      </c>
      <c r="D10" s="64"/>
      <c r="E10" s="64">
        <f>E36+E50+E64</f>
        <v>4530</v>
      </c>
      <c r="F10" s="64"/>
      <c r="G10" s="64"/>
      <c r="H10" s="64"/>
      <c r="I10" s="64"/>
      <c r="J10" s="64"/>
      <c r="K10" s="64"/>
      <c r="L10" s="156"/>
      <c r="S10" s="135"/>
      <c r="T10" s="135"/>
    </row>
    <row r="11" spans="1:20" ht="12.75">
      <c r="A11" s="155">
        <v>312</v>
      </c>
      <c r="B11" s="144" t="s">
        <v>28</v>
      </c>
      <c r="C11" s="64">
        <f>C37+C51+C65</f>
        <v>135000</v>
      </c>
      <c r="D11" s="64"/>
      <c r="E11" s="64"/>
      <c r="F11" s="64"/>
      <c r="G11" s="64"/>
      <c r="H11" s="64"/>
      <c r="I11" s="64"/>
      <c r="J11" s="64"/>
      <c r="K11" s="64"/>
      <c r="L11" s="156"/>
      <c r="S11" s="135"/>
      <c r="T11" s="135"/>
    </row>
    <row r="12" spans="1:20" ht="12.75">
      <c r="A12" s="155">
        <v>313</v>
      </c>
      <c r="B12" s="144" t="s">
        <v>29</v>
      </c>
      <c r="C12" s="64">
        <f>C38+C52+C66</f>
        <v>1434950</v>
      </c>
      <c r="D12" s="64"/>
      <c r="E12" s="64">
        <f>E38+E52+E66</f>
        <v>744</v>
      </c>
      <c r="F12" s="64"/>
      <c r="G12" s="64"/>
      <c r="H12" s="64"/>
      <c r="I12" s="64"/>
      <c r="J12" s="64"/>
      <c r="K12" s="64"/>
      <c r="L12" s="156"/>
      <c r="S12" s="135"/>
      <c r="T12" s="135"/>
    </row>
    <row r="13" spans="1:20" s="13" customFormat="1" ht="12.75">
      <c r="A13" s="153">
        <v>32</v>
      </c>
      <c r="B13" s="145" t="s">
        <v>30</v>
      </c>
      <c r="C13" s="146">
        <f aca="true" t="shared" si="0" ref="C13:H13">C14+C15+C16+C17</f>
        <v>1105426</v>
      </c>
      <c r="D13" s="146">
        <f t="shared" si="0"/>
        <v>0</v>
      </c>
      <c r="E13" s="146">
        <f t="shared" si="0"/>
        <v>29726</v>
      </c>
      <c r="F13" s="146">
        <f t="shared" si="0"/>
        <v>365000</v>
      </c>
      <c r="G13" s="146">
        <f t="shared" si="0"/>
        <v>290400</v>
      </c>
      <c r="H13" s="146">
        <f t="shared" si="0"/>
        <v>10300</v>
      </c>
      <c r="I13" s="146"/>
      <c r="J13" s="146"/>
      <c r="K13" s="146"/>
      <c r="L13" s="154"/>
      <c r="Q13" s="133"/>
      <c r="R13" s="137"/>
      <c r="S13" s="137"/>
      <c r="T13" s="137"/>
    </row>
    <row r="14" spans="1:20" ht="12.75">
      <c r="A14" s="155">
        <v>321</v>
      </c>
      <c r="B14" s="144" t="s">
        <v>31</v>
      </c>
      <c r="C14" s="64">
        <f>C29+C40+C54+C68</f>
        <v>210300</v>
      </c>
      <c r="D14" s="64"/>
      <c r="E14" s="64"/>
      <c r="F14" s="64"/>
      <c r="G14" s="64"/>
      <c r="H14" s="64">
        <f>H29+H40+H54+H68</f>
        <v>10300</v>
      </c>
      <c r="I14" s="64"/>
      <c r="J14" s="64"/>
      <c r="K14" s="64"/>
      <c r="L14" s="156"/>
      <c r="Q14" s="1"/>
      <c r="R14" s="135"/>
      <c r="S14" s="135"/>
      <c r="T14" s="135"/>
    </row>
    <row r="15" spans="1:12" ht="12.75">
      <c r="A15" s="155">
        <v>322</v>
      </c>
      <c r="B15" s="144" t="s">
        <v>32</v>
      </c>
      <c r="C15" s="64">
        <f>C30+C41+C55+C69</f>
        <v>690900</v>
      </c>
      <c r="D15" s="64">
        <f>D30+D41+D55+D69</f>
        <v>0</v>
      </c>
      <c r="E15" s="64">
        <f>E30+E41+E55+E69</f>
        <v>18500</v>
      </c>
      <c r="F15" s="64">
        <f>F30+F41+F55+F69</f>
        <v>332000</v>
      </c>
      <c r="G15" s="64">
        <f>G30+G41+G55+G69</f>
        <v>290400</v>
      </c>
      <c r="H15" s="64"/>
      <c r="I15" s="64"/>
      <c r="J15" s="64"/>
      <c r="K15" s="64"/>
      <c r="L15" s="156"/>
    </row>
    <row r="16" spans="1:12" ht="12.75">
      <c r="A16" s="155">
        <v>323</v>
      </c>
      <c r="B16" s="144" t="s">
        <v>33</v>
      </c>
      <c r="C16" s="64">
        <f>C31+C42+C56+C70</f>
        <v>102080</v>
      </c>
      <c r="D16" s="64"/>
      <c r="E16" s="64">
        <f>E31+E42+E56+E70</f>
        <v>11000</v>
      </c>
      <c r="F16" s="64">
        <f>F31+F42+F56+F70</f>
        <v>21080</v>
      </c>
      <c r="G16" s="64"/>
      <c r="H16" s="64"/>
      <c r="I16" s="64"/>
      <c r="J16" s="64"/>
      <c r="K16" s="64"/>
      <c r="L16" s="156"/>
    </row>
    <row r="17" spans="1:19" ht="25.5">
      <c r="A17" s="155">
        <v>329</v>
      </c>
      <c r="B17" s="144" t="s">
        <v>34</v>
      </c>
      <c r="C17" s="64">
        <f>C43+C57+C71</f>
        <v>102146</v>
      </c>
      <c r="D17" s="64"/>
      <c r="E17" s="64">
        <f>E43+E57+E71</f>
        <v>226</v>
      </c>
      <c r="F17" s="64">
        <f>F43+F57+F71</f>
        <v>11920</v>
      </c>
      <c r="G17" s="64"/>
      <c r="H17" s="64"/>
      <c r="I17" s="64"/>
      <c r="J17" s="64"/>
      <c r="K17" s="64"/>
      <c r="L17" s="156"/>
      <c r="O17" s="1"/>
      <c r="P17" s="1"/>
      <c r="Q17" s="1"/>
      <c r="R17" s="1"/>
      <c r="S17" s="1"/>
    </row>
    <row r="18" spans="1:19" s="13" customFormat="1" ht="12.75">
      <c r="A18" s="155">
        <v>34</v>
      </c>
      <c r="B18" s="144" t="s">
        <v>35</v>
      </c>
      <c r="C18" s="64">
        <f>C19</f>
        <v>0</v>
      </c>
      <c r="D18" s="64"/>
      <c r="E18" s="64"/>
      <c r="F18" s="64"/>
      <c r="G18" s="64"/>
      <c r="H18" s="64"/>
      <c r="I18" s="64"/>
      <c r="J18" s="64"/>
      <c r="K18" s="64"/>
      <c r="L18" s="156"/>
      <c r="O18" s="1"/>
      <c r="P18" s="1"/>
      <c r="Q18" s="1"/>
      <c r="R18" s="1"/>
      <c r="S18" s="1"/>
    </row>
    <row r="19" spans="1:19" ht="12.75">
      <c r="A19" s="155">
        <v>343</v>
      </c>
      <c r="B19" s="144" t="s">
        <v>36</v>
      </c>
      <c r="C19" s="64"/>
      <c r="D19" s="64"/>
      <c r="E19" s="64"/>
      <c r="F19" s="64"/>
      <c r="G19" s="64"/>
      <c r="H19" s="64"/>
      <c r="I19" s="64"/>
      <c r="J19" s="64"/>
      <c r="K19" s="64"/>
      <c r="L19" s="156"/>
      <c r="O19" s="1"/>
      <c r="P19" s="1"/>
      <c r="Q19" s="1"/>
      <c r="R19" s="1"/>
      <c r="S19" s="1"/>
    </row>
    <row r="20" spans="1:19" s="13" customFormat="1" ht="25.5">
      <c r="A20" s="157">
        <v>4</v>
      </c>
      <c r="B20" s="147" t="s">
        <v>40</v>
      </c>
      <c r="C20" s="148">
        <f>C21</f>
        <v>10000</v>
      </c>
      <c r="D20" s="148">
        <v>8000</v>
      </c>
      <c r="E20" s="148">
        <f aca="true" t="shared" si="1" ref="E20:L20">E21</f>
        <v>0</v>
      </c>
      <c r="F20" s="148">
        <f t="shared" si="1"/>
        <v>0</v>
      </c>
      <c r="G20" s="148">
        <f t="shared" si="1"/>
        <v>0</v>
      </c>
      <c r="H20" s="148">
        <f t="shared" si="1"/>
        <v>2000</v>
      </c>
      <c r="I20" s="148">
        <f t="shared" si="1"/>
        <v>0</v>
      </c>
      <c r="J20" s="148">
        <f t="shared" si="1"/>
        <v>0</v>
      </c>
      <c r="K20" s="148">
        <f t="shared" si="1"/>
        <v>8000</v>
      </c>
      <c r="L20" s="158">
        <f t="shared" si="1"/>
        <v>8000</v>
      </c>
      <c r="O20" s="1"/>
      <c r="P20" s="1"/>
      <c r="Q20" s="1"/>
      <c r="R20" s="1"/>
      <c r="S20" s="1"/>
    </row>
    <row r="21" spans="1:19" s="13" customFormat="1" ht="25.5">
      <c r="A21" s="155">
        <v>42</v>
      </c>
      <c r="B21" s="144" t="s">
        <v>41</v>
      </c>
      <c r="C21" s="64">
        <f>C22+C23+C24</f>
        <v>10000</v>
      </c>
      <c r="D21" s="64"/>
      <c r="E21" s="64">
        <f aca="true" t="shared" si="2" ref="E21:L21">E22+E23+E24</f>
        <v>0</v>
      </c>
      <c r="F21" s="64">
        <f t="shared" si="2"/>
        <v>0</v>
      </c>
      <c r="G21" s="64">
        <f t="shared" si="2"/>
        <v>0</v>
      </c>
      <c r="H21" s="64">
        <f t="shared" si="2"/>
        <v>2000</v>
      </c>
      <c r="I21" s="64">
        <f t="shared" si="2"/>
        <v>0</v>
      </c>
      <c r="J21" s="64">
        <f t="shared" si="2"/>
        <v>0</v>
      </c>
      <c r="K21" s="64">
        <f t="shared" si="2"/>
        <v>8000</v>
      </c>
      <c r="L21" s="156">
        <f t="shared" si="2"/>
        <v>8000</v>
      </c>
      <c r="O21" s="1"/>
      <c r="P21" s="1"/>
      <c r="Q21" s="1"/>
      <c r="R21" s="1"/>
      <c r="S21" s="1"/>
    </row>
    <row r="22" spans="1:19" s="13" customFormat="1" ht="12.75">
      <c r="A22" s="155">
        <v>421</v>
      </c>
      <c r="B22" s="144" t="s">
        <v>71</v>
      </c>
      <c r="C22" s="64"/>
      <c r="D22" s="64"/>
      <c r="E22" s="64"/>
      <c r="F22" s="64"/>
      <c r="G22" s="64"/>
      <c r="H22" s="64"/>
      <c r="I22" s="64"/>
      <c r="J22" s="64"/>
      <c r="K22" s="64"/>
      <c r="L22" s="156"/>
      <c r="O22" s="1"/>
      <c r="P22" s="1"/>
      <c r="Q22" s="1"/>
      <c r="R22" s="1"/>
      <c r="S22" s="1"/>
    </row>
    <row r="23" spans="1:19" ht="12.75">
      <c r="A23" s="155">
        <v>422</v>
      </c>
      <c r="B23" s="144" t="s">
        <v>39</v>
      </c>
      <c r="C23" s="64">
        <f>C44</f>
        <v>8000</v>
      </c>
      <c r="D23" s="64">
        <v>8000</v>
      </c>
      <c r="E23" s="64"/>
      <c r="F23" s="64">
        <f aca="true" t="shared" si="3" ref="F23:L23">F44</f>
        <v>0</v>
      </c>
      <c r="G23" s="64">
        <f t="shared" si="3"/>
        <v>0</v>
      </c>
      <c r="H23" s="64">
        <f t="shared" si="3"/>
        <v>0</v>
      </c>
      <c r="I23" s="64">
        <f t="shared" si="3"/>
        <v>0</v>
      </c>
      <c r="J23" s="64">
        <f t="shared" si="3"/>
        <v>0</v>
      </c>
      <c r="K23" s="64">
        <f t="shared" si="3"/>
        <v>6000</v>
      </c>
      <c r="L23" s="156">
        <f t="shared" si="3"/>
        <v>6000</v>
      </c>
      <c r="O23" s="135"/>
      <c r="P23" s="135"/>
      <c r="Q23" s="135"/>
      <c r="R23" s="135"/>
      <c r="S23" s="135"/>
    </row>
    <row r="24" spans="1:19" ht="25.5">
      <c r="A24" s="159">
        <v>424</v>
      </c>
      <c r="B24" s="160" t="s">
        <v>43</v>
      </c>
      <c r="C24" s="161">
        <v>2000</v>
      </c>
      <c r="D24" s="161"/>
      <c r="E24" s="161"/>
      <c r="F24" s="161"/>
      <c r="G24" s="161"/>
      <c r="H24" s="161">
        <v>2000</v>
      </c>
      <c r="I24" s="161"/>
      <c r="J24" s="161"/>
      <c r="K24" s="161">
        <v>2000</v>
      </c>
      <c r="L24" s="162">
        <v>2000</v>
      </c>
      <c r="O24" s="135"/>
      <c r="P24" s="135"/>
      <c r="Q24" s="135"/>
      <c r="R24" s="135"/>
      <c r="S24" s="135"/>
    </row>
    <row r="25" spans="1:19" ht="12.75">
      <c r="A25" s="93"/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  <c r="O25" s="135"/>
      <c r="P25" s="138"/>
      <c r="Q25" s="138"/>
      <c r="R25" s="138"/>
      <c r="S25" s="138"/>
    </row>
    <row r="26" spans="1:21" s="13" customFormat="1" ht="12.75" customHeight="1">
      <c r="A26" s="105" t="s">
        <v>48</v>
      </c>
      <c r="B26" s="96" t="s">
        <v>56</v>
      </c>
      <c r="O26" s="10"/>
      <c r="P26" s="135"/>
      <c r="Q26" s="138"/>
      <c r="R26" s="138"/>
      <c r="S26" s="138"/>
      <c r="T26" s="138"/>
      <c r="U26" s="10"/>
    </row>
    <row r="27" spans="1:21" s="13" customFormat="1" ht="12.75">
      <c r="A27" s="93">
        <v>3</v>
      </c>
      <c r="B27" s="96" t="s">
        <v>25</v>
      </c>
      <c r="C27" s="64">
        <f>D27+F27+G27</f>
        <v>320400</v>
      </c>
      <c r="D27" s="64"/>
      <c r="F27" s="64">
        <v>300000</v>
      </c>
      <c r="G27" s="64">
        <f>G28</f>
        <v>20400</v>
      </c>
      <c r="I27" s="64"/>
      <c r="K27" s="13">
        <v>300000</v>
      </c>
      <c r="L27" s="13">
        <v>300000</v>
      </c>
      <c r="P27" s="135"/>
      <c r="Q27" s="142"/>
      <c r="R27" s="142"/>
      <c r="S27" s="142"/>
      <c r="T27" s="142"/>
      <c r="U27" s="143"/>
    </row>
    <row r="28" spans="1:21" s="13" customFormat="1" ht="12.75">
      <c r="A28" s="93">
        <v>32</v>
      </c>
      <c r="B28" s="96" t="s">
        <v>30</v>
      </c>
      <c r="C28" s="64">
        <f>C30+C29+C31</f>
        <v>320400</v>
      </c>
      <c r="D28" s="64"/>
      <c r="E28" s="64"/>
      <c r="F28" s="64">
        <v>300000</v>
      </c>
      <c r="G28" s="64">
        <f>G30+G29+G31</f>
        <v>20400</v>
      </c>
      <c r="P28" s="135"/>
      <c r="Q28" s="135"/>
      <c r="R28" s="135"/>
      <c r="S28" s="135"/>
      <c r="T28" s="135"/>
      <c r="U28" s="135"/>
    </row>
    <row r="29" spans="1:21" ht="12.75">
      <c r="A29" s="92">
        <v>321</v>
      </c>
      <c r="B29" s="16" t="s">
        <v>31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O29" s="13"/>
      <c r="P29" s="135"/>
      <c r="Q29" s="135"/>
      <c r="R29" s="135"/>
      <c r="S29" s="135"/>
      <c r="T29" s="135"/>
      <c r="U29" s="135"/>
    </row>
    <row r="30" spans="1:21" ht="12.75">
      <c r="A30" s="92">
        <v>322</v>
      </c>
      <c r="B30" s="16" t="s">
        <v>32</v>
      </c>
      <c r="C30" s="62">
        <v>320400</v>
      </c>
      <c r="D30" s="10"/>
      <c r="E30" s="10"/>
      <c r="F30" s="62">
        <v>300000</v>
      </c>
      <c r="G30" s="62">
        <v>20400</v>
      </c>
      <c r="H30" s="10"/>
      <c r="I30" s="10"/>
      <c r="J30" s="10"/>
      <c r="K30" s="10">
        <v>300000</v>
      </c>
      <c r="L30" s="10">
        <v>300000</v>
      </c>
      <c r="P30" s="135"/>
      <c r="Q30" s="135"/>
      <c r="R30" s="135"/>
      <c r="S30" s="135"/>
      <c r="T30" s="135"/>
      <c r="U30" s="135"/>
    </row>
    <row r="31" spans="1:20" ht="12.75">
      <c r="A31" s="92">
        <v>323</v>
      </c>
      <c r="B31" s="16" t="s">
        <v>33</v>
      </c>
      <c r="C31" s="62"/>
      <c r="D31" s="10"/>
      <c r="E31" s="10"/>
      <c r="F31" s="10"/>
      <c r="G31" s="10"/>
      <c r="H31" s="10"/>
      <c r="I31" s="10"/>
      <c r="J31" s="10"/>
      <c r="K31" s="10"/>
      <c r="L31" s="10"/>
      <c r="P31" s="135"/>
      <c r="Q31" s="135"/>
      <c r="R31" s="135"/>
      <c r="S31" s="135"/>
      <c r="T31" s="135"/>
    </row>
    <row r="32" spans="1:21" ht="12.75">
      <c r="A32" s="93">
        <v>32</v>
      </c>
      <c r="B32" s="16"/>
      <c r="C32" s="10"/>
      <c r="D32" s="10"/>
      <c r="E32" s="10"/>
      <c r="F32" s="10"/>
      <c r="G32" s="10"/>
      <c r="H32" s="10"/>
      <c r="I32" s="10"/>
      <c r="J32" s="10"/>
      <c r="K32" s="10"/>
      <c r="L32" s="10"/>
      <c r="P32" s="135"/>
      <c r="Q32" s="135"/>
      <c r="R32" s="135"/>
      <c r="S32" s="135"/>
      <c r="T32" s="135"/>
      <c r="U32" s="135"/>
    </row>
    <row r="33" spans="1:21" s="13" customFormat="1" ht="12.75" customHeight="1">
      <c r="A33" s="105" t="s">
        <v>55</v>
      </c>
      <c r="B33" s="96" t="s">
        <v>60</v>
      </c>
      <c r="O33" s="10"/>
      <c r="P33" s="139"/>
      <c r="Q33" s="139"/>
      <c r="R33" s="139"/>
      <c r="S33" s="139"/>
      <c r="T33" s="139"/>
      <c r="U33" s="10"/>
    </row>
    <row r="34" spans="1:12" s="13" customFormat="1" ht="12.75">
      <c r="A34" s="93">
        <v>3</v>
      </c>
      <c r="B34" s="96" t="s">
        <v>25</v>
      </c>
      <c r="C34" s="64">
        <f>C35+C39</f>
        <v>75300</v>
      </c>
      <c r="F34" s="64">
        <f>F39</f>
        <v>65000</v>
      </c>
      <c r="H34" s="64">
        <f>H39</f>
        <v>10300</v>
      </c>
      <c r="I34" s="64"/>
      <c r="K34" s="13">
        <v>73000</v>
      </c>
      <c r="L34" s="13">
        <v>73000</v>
      </c>
    </row>
    <row r="35" spans="1:3" s="13" customFormat="1" ht="12.75">
      <c r="A35" s="93">
        <v>31</v>
      </c>
      <c r="B35" s="96" t="s">
        <v>26</v>
      </c>
      <c r="C35" s="13">
        <f>C36+C37+C38</f>
        <v>0</v>
      </c>
    </row>
    <row r="36" spans="1:12" ht="12.75">
      <c r="A36" s="92">
        <v>311</v>
      </c>
      <c r="B36" s="16" t="s">
        <v>27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2">
        <v>312</v>
      </c>
      <c r="B37" s="16" t="s">
        <v>28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92">
        <v>313</v>
      </c>
      <c r="B38" s="16" t="s">
        <v>29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s="13" customFormat="1" ht="12.75">
      <c r="A39" s="93">
        <v>32</v>
      </c>
      <c r="B39" s="96" t="s">
        <v>30</v>
      </c>
      <c r="C39" s="64">
        <f aca="true" t="shared" si="4" ref="C39:H39">C40+C41+C42+C43</f>
        <v>75300</v>
      </c>
      <c r="D39" s="64">
        <f t="shared" si="4"/>
        <v>0</v>
      </c>
      <c r="E39" s="64">
        <f t="shared" si="4"/>
        <v>0</v>
      </c>
      <c r="F39" s="64">
        <f t="shared" si="4"/>
        <v>65000</v>
      </c>
      <c r="G39" s="64">
        <f t="shared" si="4"/>
        <v>0</v>
      </c>
      <c r="H39" s="64">
        <f t="shared" si="4"/>
        <v>10300</v>
      </c>
      <c r="K39" s="13">
        <v>73000</v>
      </c>
      <c r="L39" s="13">
        <v>73000</v>
      </c>
    </row>
    <row r="40" spans="1:12" ht="12.75">
      <c r="A40" s="92">
        <v>321</v>
      </c>
      <c r="B40" s="16" t="s">
        <v>31</v>
      </c>
      <c r="C40" s="10">
        <v>10300</v>
      </c>
      <c r="D40" s="10"/>
      <c r="E40" s="10"/>
      <c r="F40" s="62"/>
      <c r="G40" s="10"/>
      <c r="H40" s="10">
        <v>10300</v>
      </c>
      <c r="I40" s="10"/>
      <c r="J40" s="10"/>
      <c r="K40" s="10"/>
      <c r="L40" s="10"/>
    </row>
    <row r="41" spans="1:12" ht="12.75">
      <c r="A41" s="92">
        <v>322</v>
      </c>
      <c r="B41" s="16" t="s">
        <v>32</v>
      </c>
      <c r="C41" s="62">
        <v>32000</v>
      </c>
      <c r="D41" s="10"/>
      <c r="E41" s="10"/>
      <c r="F41" s="62">
        <v>32000</v>
      </c>
      <c r="G41" s="10"/>
      <c r="H41" s="10"/>
      <c r="I41" s="10"/>
      <c r="J41" s="10"/>
      <c r="K41" s="10">
        <v>32000</v>
      </c>
      <c r="L41" s="10">
        <v>32000</v>
      </c>
    </row>
    <row r="42" spans="1:12" ht="12.75">
      <c r="A42" s="92">
        <v>323</v>
      </c>
      <c r="B42" s="16" t="s">
        <v>33</v>
      </c>
      <c r="C42" s="10">
        <v>21080</v>
      </c>
      <c r="D42" s="10"/>
      <c r="E42" s="10"/>
      <c r="F42" s="62">
        <v>21080</v>
      </c>
      <c r="G42" s="10"/>
      <c r="H42" s="10"/>
      <c r="I42" s="10"/>
      <c r="J42" s="10"/>
      <c r="K42" s="10">
        <v>20000</v>
      </c>
      <c r="L42" s="10">
        <v>20000</v>
      </c>
    </row>
    <row r="43" spans="1:12" ht="12.75">
      <c r="A43" s="92">
        <v>329</v>
      </c>
      <c r="B43" s="16" t="s">
        <v>34</v>
      </c>
      <c r="C43" s="10">
        <v>11920</v>
      </c>
      <c r="D43" s="10"/>
      <c r="E43" s="10"/>
      <c r="F43" s="62">
        <v>11920</v>
      </c>
      <c r="G43" s="10"/>
      <c r="H43" s="10"/>
      <c r="I43" s="10"/>
      <c r="J43" s="10"/>
      <c r="K43" s="10">
        <v>8000</v>
      </c>
      <c r="L43" s="10">
        <v>8000</v>
      </c>
    </row>
    <row r="44" spans="1:12" s="13" customFormat="1" ht="12.75">
      <c r="A44" s="93">
        <v>42</v>
      </c>
      <c r="B44" s="96" t="s">
        <v>62</v>
      </c>
      <c r="C44" s="64">
        <f>C45</f>
        <v>8000</v>
      </c>
      <c r="F44" s="64"/>
      <c r="K44" s="13">
        <v>6000</v>
      </c>
      <c r="L44" s="13">
        <v>6000</v>
      </c>
    </row>
    <row r="45" spans="1:12" ht="12.75">
      <c r="A45" s="92">
        <v>422</v>
      </c>
      <c r="B45" s="16" t="s">
        <v>63</v>
      </c>
      <c r="C45" s="62">
        <v>8000</v>
      </c>
      <c r="D45" s="10"/>
      <c r="E45" s="10"/>
      <c r="F45" s="62"/>
      <c r="G45" s="10"/>
      <c r="H45" s="10"/>
      <c r="I45" s="10"/>
      <c r="J45" s="10"/>
      <c r="K45" s="10">
        <v>6000</v>
      </c>
      <c r="L45" s="10">
        <v>6000</v>
      </c>
    </row>
    <row r="46" spans="1:12" ht="12.75">
      <c r="A46" s="93"/>
      <c r="B46" s="16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2" s="13" customFormat="1" ht="12.75" customHeight="1">
      <c r="A47" s="105" t="s">
        <v>57</v>
      </c>
      <c r="B47" s="96" t="s">
        <v>61</v>
      </c>
    </row>
    <row r="48" spans="1:12" s="13" customFormat="1" ht="12.75">
      <c r="A48" s="93">
        <v>3</v>
      </c>
      <c r="B48" s="96" t="s">
        <v>25</v>
      </c>
      <c r="C48" s="64">
        <f>C49+C53</f>
        <v>35000</v>
      </c>
      <c r="D48" s="64">
        <f>D49+D53</f>
        <v>0</v>
      </c>
      <c r="E48" s="64">
        <f>E49+E53</f>
        <v>35000</v>
      </c>
      <c r="K48" s="13">
        <v>35000</v>
      </c>
      <c r="L48" s="13">
        <v>35000</v>
      </c>
    </row>
    <row r="49" spans="1:5" s="13" customFormat="1" ht="12.75">
      <c r="A49" s="93">
        <v>31</v>
      </c>
      <c r="B49" s="96" t="s">
        <v>26</v>
      </c>
      <c r="C49" s="64">
        <f>C50+C51+C52</f>
        <v>5274</v>
      </c>
      <c r="D49" s="64">
        <f>D50+D51+D52</f>
        <v>0</v>
      </c>
      <c r="E49" s="64">
        <f>E50+E51+E52</f>
        <v>5274</v>
      </c>
    </row>
    <row r="50" spans="1:12" ht="12.75">
      <c r="A50" s="92">
        <v>311</v>
      </c>
      <c r="B50" s="16" t="s">
        <v>27</v>
      </c>
      <c r="C50" s="62">
        <v>4530</v>
      </c>
      <c r="D50" s="10"/>
      <c r="E50" s="62">
        <v>4530</v>
      </c>
      <c r="F50" s="10"/>
      <c r="G50" s="10"/>
      <c r="H50" s="10"/>
      <c r="I50" s="10"/>
      <c r="J50" s="10"/>
      <c r="K50" s="10"/>
      <c r="L50" s="10"/>
    </row>
    <row r="51" spans="1:12" ht="12.75">
      <c r="A51" s="92">
        <v>312</v>
      </c>
      <c r="B51" s="16" t="s">
        <v>28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92">
        <v>313</v>
      </c>
      <c r="B52" s="16" t="s">
        <v>29</v>
      </c>
      <c r="C52" s="10">
        <v>744</v>
      </c>
      <c r="D52" s="10"/>
      <c r="E52" s="10">
        <v>744</v>
      </c>
      <c r="F52" s="10"/>
      <c r="G52" s="10"/>
      <c r="H52" s="10"/>
      <c r="I52" s="10"/>
      <c r="J52" s="10"/>
      <c r="K52" s="10"/>
      <c r="L52" s="10"/>
    </row>
    <row r="53" spans="1:5" s="13" customFormat="1" ht="12.75">
      <c r="A53" s="93">
        <v>32</v>
      </c>
      <c r="B53" s="96" t="s">
        <v>30</v>
      </c>
      <c r="C53" s="64">
        <f>C54+C55+C56+C57</f>
        <v>29726</v>
      </c>
      <c r="D53" s="64">
        <f>D54+D55+D56+D57</f>
        <v>0</v>
      </c>
      <c r="E53" s="64">
        <f>E54+E55+E56+E57</f>
        <v>29726</v>
      </c>
    </row>
    <row r="54" spans="1:12" ht="12.75">
      <c r="A54" s="92">
        <v>321</v>
      </c>
      <c r="B54" s="16" t="s">
        <v>31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2">
        <v>322</v>
      </c>
      <c r="B55" s="16" t="s">
        <v>32</v>
      </c>
      <c r="C55" s="62">
        <v>18500</v>
      </c>
      <c r="D55" s="10"/>
      <c r="E55" s="62">
        <v>18500</v>
      </c>
      <c r="F55" s="10"/>
      <c r="G55" s="10"/>
      <c r="H55" s="10"/>
      <c r="I55" s="10"/>
      <c r="J55" s="10"/>
      <c r="K55" s="10"/>
      <c r="L55" s="10"/>
    </row>
    <row r="56" spans="1:12" ht="12.75">
      <c r="A56" s="92">
        <v>323</v>
      </c>
      <c r="B56" s="16" t="s">
        <v>33</v>
      </c>
      <c r="C56" s="62">
        <v>11000</v>
      </c>
      <c r="D56" s="10"/>
      <c r="E56" s="62">
        <v>11000</v>
      </c>
      <c r="F56" s="10"/>
      <c r="G56" s="10"/>
      <c r="H56" s="10"/>
      <c r="I56" s="10"/>
      <c r="J56" s="10"/>
      <c r="K56" s="10"/>
      <c r="L56" s="10"/>
    </row>
    <row r="57" spans="1:12" ht="12.75">
      <c r="A57" s="92">
        <v>329</v>
      </c>
      <c r="B57" s="16" t="s">
        <v>34</v>
      </c>
      <c r="C57" s="10">
        <v>226</v>
      </c>
      <c r="D57" s="10"/>
      <c r="E57" s="10">
        <v>226</v>
      </c>
      <c r="F57" s="10"/>
      <c r="G57" s="10"/>
      <c r="H57" s="10"/>
      <c r="I57" s="10"/>
      <c r="J57" s="10"/>
      <c r="K57" s="10"/>
      <c r="L57" s="10"/>
    </row>
    <row r="58" spans="1:2" s="13" customFormat="1" ht="12.75">
      <c r="A58" s="93">
        <v>34</v>
      </c>
      <c r="B58" s="96" t="s">
        <v>35</v>
      </c>
    </row>
    <row r="59" spans="1:12" ht="12.75">
      <c r="A59" s="92">
        <v>343</v>
      </c>
      <c r="B59" s="16" t="s">
        <v>36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93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9" s="13" customFormat="1" ht="12.75" customHeight="1">
      <c r="A61" s="105" t="s">
        <v>70</v>
      </c>
      <c r="B61" s="96" t="s">
        <v>49</v>
      </c>
      <c r="C61" s="64"/>
      <c r="D61" s="64"/>
      <c r="E61" s="64"/>
      <c r="F61" s="64"/>
      <c r="G61" s="64"/>
      <c r="H61" s="64"/>
      <c r="I61" s="64"/>
    </row>
    <row r="62" spans="1:12" s="13" customFormat="1" ht="12.75">
      <c r="A62" s="93">
        <v>3</v>
      </c>
      <c r="B62" s="96" t="s">
        <v>25</v>
      </c>
      <c r="C62" s="64">
        <f>C63+C67</f>
        <v>11212996</v>
      </c>
      <c r="D62" s="64"/>
      <c r="E62" s="64">
        <f>E63+E69</f>
        <v>0</v>
      </c>
      <c r="F62" s="64">
        <f>F63+F69</f>
        <v>107681</v>
      </c>
      <c r="G62" s="64">
        <f>G63+G69</f>
        <v>11385315</v>
      </c>
      <c r="H62" s="64"/>
      <c r="I62" s="64"/>
      <c r="J62" s="64"/>
      <c r="K62" s="13">
        <f>K63+K67</f>
        <v>11342956</v>
      </c>
      <c r="L62" s="13">
        <f>L63+L67</f>
        <v>11449015</v>
      </c>
    </row>
    <row r="63" spans="1:12" s="13" customFormat="1" ht="12.75">
      <c r="A63" s="93">
        <v>31</v>
      </c>
      <c r="B63" s="96" t="s">
        <v>26</v>
      </c>
      <c r="C63" s="64">
        <f>C64+C65+C66</f>
        <v>10532996</v>
      </c>
      <c r="D63" s="64"/>
      <c r="E63" s="64"/>
      <c r="F63" s="64">
        <v>107681</v>
      </c>
      <c r="G63" s="64">
        <v>11115315</v>
      </c>
      <c r="H63" s="64"/>
      <c r="I63" s="64"/>
      <c r="K63" s="13">
        <f>K64+K65+K66</f>
        <v>10740956</v>
      </c>
      <c r="L63" s="13">
        <f>L64+L65+L66</f>
        <v>10847015</v>
      </c>
    </row>
    <row r="64" spans="1:12" ht="12.75">
      <c r="A64" s="92">
        <v>311</v>
      </c>
      <c r="B64" s="16" t="s">
        <v>27</v>
      </c>
      <c r="C64" s="62">
        <v>8963790</v>
      </c>
      <c r="D64" s="62"/>
      <c r="E64" s="62"/>
      <c r="F64" s="62"/>
      <c r="G64" s="62"/>
      <c r="H64" s="62"/>
      <c r="I64" s="62"/>
      <c r="J64" s="10"/>
      <c r="K64" s="10">
        <v>9143066</v>
      </c>
      <c r="L64" s="10">
        <v>9234496</v>
      </c>
    </row>
    <row r="65" spans="1:12" ht="12.75">
      <c r="A65" s="92">
        <v>312</v>
      </c>
      <c r="B65" s="16" t="s">
        <v>28</v>
      </c>
      <c r="C65" s="62">
        <v>135000</v>
      </c>
      <c r="D65" s="62"/>
      <c r="E65" s="62"/>
      <c r="F65" s="62"/>
      <c r="G65" s="62"/>
      <c r="H65" s="62"/>
      <c r="I65" s="62"/>
      <c r="J65" s="10"/>
      <c r="K65" s="10">
        <v>135000</v>
      </c>
      <c r="L65" s="10">
        <v>135000</v>
      </c>
    </row>
    <row r="66" spans="1:12" ht="12.75">
      <c r="A66" s="92">
        <v>313</v>
      </c>
      <c r="B66" s="16" t="s">
        <v>29</v>
      </c>
      <c r="C66" s="62">
        <v>1434206</v>
      </c>
      <c r="D66" s="62"/>
      <c r="E66" s="62"/>
      <c r="F66" s="62"/>
      <c r="G66" s="62"/>
      <c r="H66" s="62"/>
      <c r="I66" s="62"/>
      <c r="J66" s="10"/>
      <c r="K66" s="10">
        <v>1462890</v>
      </c>
      <c r="L66" s="10">
        <v>1477519</v>
      </c>
    </row>
    <row r="67" spans="1:12" s="13" customFormat="1" ht="12.75">
      <c r="A67" s="93">
        <v>32</v>
      </c>
      <c r="B67" s="96" t="s">
        <v>30</v>
      </c>
      <c r="C67" s="64">
        <f>C68+C69+C70+C71</f>
        <v>680000</v>
      </c>
      <c r="D67" s="64"/>
      <c r="E67" s="64"/>
      <c r="F67" s="64"/>
      <c r="G67" s="64"/>
      <c r="H67" s="64"/>
      <c r="I67" s="64"/>
      <c r="K67" s="13">
        <f>K68+K69+K70+K71</f>
        <v>602000</v>
      </c>
      <c r="L67" s="13">
        <f>L68+L69+L70+L71</f>
        <v>602000</v>
      </c>
    </row>
    <row r="68" spans="1:12" ht="12.75">
      <c r="A68" s="92">
        <v>321</v>
      </c>
      <c r="B68" s="16" t="s">
        <v>31</v>
      </c>
      <c r="C68" s="62">
        <v>200000</v>
      </c>
      <c r="D68" s="62"/>
      <c r="E68" s="62"/>
      <c r="F68" s="62"/>
      <c r="G68" s="62"/>
      <c r="H68" s="62"/>
      <c r="I68" s="62"/>
      <c r="J68" s="10"/>
      <c r="K68" s="10">
        <v>200000</v>
      </c>
      <c r="L68" s="10">
        <v>200000</v>
      </c>
    </row>
    <row r="69" spans="1:12" ht="12.75">
      <c r="A69" s="92">
        <v>322</v>
      </c>
      <c r="B69" s="16" t="s">
        <v>32</v>
      </c>
      <c r="C69" s="62">
        <v>320000</v>
      </c>
      <c r="D69" s="62"/>
      <c r="E69" s="62"/>
      <c r="F69" s="62"/>
      <c r="G69" s="62">
        <v>270000</v>
      </c>
      <c r="H69" s="62"/>
      <c r="I69" s="62"/>
      <c r="J69" s="10"/>
      <c r="K69" s="10">
        <v>300000</v>
      </c>
      <c r="L69" s="10">
        <v>300000</v>
      </c>
    </row>
    <row r="70" spans="1:12" ht="12.75">
      <c r="A70" s="92">
        <v>323</v>
      </c>
      <c r="B70" s="16" t="s">
        <v>33</v>
      </c>
      <c r="C70" s="62">
        <v>70000</v>
      </c>
      <c r="D70" s="62"/>
      <c r="E70" s="62"/>
      <c r="F70" s="62"/>
      <c r="G70" s="62"/>
      <c r="H70" s="62"/>
      <c r="I70" s="62"/>
      <c r="J70" s="10"/>
      <c r="K70" s="10">
        <v>70000</v>
      </c>
      <c r="L70" s="10">
        <v>70000</v>
      </c>
    </row>
    <row r="71" spans="1:12" ht="12.75">
      <c r="A71" s="92">
        <v>329</v>
      </c>
      <c r="B71" s="16" t="s">
        <v>34</v>
      </c>
      <c r="C71" s="62">
        <v>90000</v>
      </c>
      <c r="D71" s="62"/>
      <c r="E71" s="62"/>
      <c r="F71" s="62"/>
      <c r="G71" s="62"/>
      <c r="H71" s="62"/>
      <c r="I71" s="62"/>
      <c r="J71" s="10"/>
      <c r="K71" s="10">
        <v>32000</v>
      </c>
      <c r="L71" s="10">
        <v>32000</v>
      </c>
    </row>
    <row r="72" spans="1:9" s="13" customFormat="1" ht="12.75">
      <c r="A72" s="93">
        <v>34</v>
      </c>
      <c r="B72" s="96" t="s">
        <v>35</v>
      </c>
      <c r="C72" s="64"/>
      <c r="D72" s="64"/>
      <c r="E72" s="64"/>
      <c r="F72" s="64"/>
      <c r="G72" s="64"/>
      <c r="H72" s="64"/>
      <c r="I72" s="64"/>
    </row>
    <row r="73" spans="1:12" ht="12.75">
      <c r="A73" s="92">
        <v>343</v>
      </c>
      <c r="B73" s="16" t="s">
        <v>36</v>
      </c>
      <c r="C73" s="62"/>
      <c r="D73" s="62"/>
      <c r="E73" s="62"/>
      <c r="F73" s="62"/>
      <c r="G73" s="62"/>
      <c r="H73" s="62"/>
      <c r="I73" s="62"/>
      <c r="J73" s="10"/>
      <c r="K73" s="10"/>
      <c r="L73" s="10"/>
    </row>
    <row r="74" spans="1:12" ht="12.75">
      <c r="A74" s="93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2" s="13" customFormat="1" ht="12.75">
      <c r="A75" s="105" t="s">
        <v>48</v>
      </c>
      <c r="B75" s="96" t="s">
        <v>49</v>
      </c>
    </row>
    <row r="76" spans="1:2" s="13" customFormat="1" ht="12.75">
      <c r="A76" s="93">
        <v>3</v>
      </c>
      <c r="B76" s="96" t="s">
        <v>25</v>
      </c>
    </row>
    <row r="77" spans="1:2" s="13" customFormat="1" ht="12.75">
      <c r="A77" s="93">
        <v>31</v>
      </c>
      <c r="B77" s="96" t="s">
        <v>26</v>
      </c>
    </row>
    <row r="78" spans="1:12" ht="12.75">
      <c r="A78" s="92">
        <v>311</v>
      </c>
      <c r="B78" s="16" t="s">
        <v>27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2">
        <v>312</v>
      </c>
      <c r="B79" s="16" t="s">
        <v>28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92">
        <v>313</v>
      </c>
      <c r="B80" s="16" t="s">
        <v>29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2" s="13" customFormat="1" ht="12.75">
      <c r="A81" s="93">
        <v>32</v>
      </c>
      <c r="B81" s="96" t="s">
        <v>30</v>
      </c>
    </row>
    <row r="82" spans="1:12" ht="12.75">
      <c r="A82" s="92">
        <v>321</v>
      </c>
      <c r="B82" s="16" t="s">
        <v>31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2">
        <v>322</v>
      </c>
      <c r="B83" s="16" t="s">
        <v>32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2">
        <v>323</v>
      </c>
      <c r="B84" s="16" t="s">
        <v>33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92">
        <v>329</v>
      </c>
      <c r="B85" s="16" t="s">
        <v>34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2" s="13" customFormat="1" ht="12.75">
      <c r="A86" s="93">
        <v>34</v>
      </c>
      <c r="B86" s="96" t="s">
        <v>35</v>
      </c>
    </row>
    <row r="87" spans="1:12" ht="12.75">
      <c r="A87" s="92">
        <v>343</v>
      </c>
      <c r="B87" s="16" t="s">
        <v>36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2" s="13" customFormat="1" ht="25.5">
      <c r="A88" s="93">
        <v>4</v>
      </c>
      <c r="B88" s="96" t="s">
        <v>40</v>
      </c>
    </row>
    <row r="89" spans="1:2" s="13" customFormat="1" ht="25.5">
      <c r="A89" s="93">
        <v>42</v>
      </c>
      <c r="B89" s="96" t="s">
        <v>41</v>
      </c>
    </row>
    <row r="90" spans="1:12" ht="12.75">
      <c r="A90" s="92">
        <v>422</v>
      </c>
      <c r="B90" s="16" t="s">
        <v>39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25.5">
      <c r="A91" s="92">
        <v>424</v>
      </c>
      <c r="B91" s="16" t="s">
        <v>43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93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2" s="13" customFormat="1" ht="12.75" customHeight="1">
      <c r="A93" s="105" t="s">
        <v>48</v>
      </c>
      <c r="B93" s="96" t="s">
        <v>49</v>
      </c>
    </row>
    <row r="94" spans="1:2" s="13" customFormat="1" ht="12.75">
      <c r="A94" s="93">
        <v>3</v>
      </c>
      <c r="B94" s="96" t="s">
        <v>25</v>
      </c>
    </row>
    <row r="95" spans="1:2" s="13" customFormat="1" ht="12.75">
      <c r="A95" s="93">
        <v>31</v>
      </c>
      <c r="B95" s="96" t="s">
        <v>26</v>
      </c>
    </row>
    <row r="96" spans="1:12" ht="12.75">
      <c r="A96" s="92">
        <v>311</v>
      </c>
      <c r="B96" s="16" t="s">
        <v>27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2">
        <v>312</v>
      </c>
      <c r="B97" s="16" t="s">
        <v>28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92">
        <v>313</v>
      </c>
      <c r="B98" s="16" t="s">
        <v>29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2" s="13" customFormat="1" ht="12.75">
      <c r="A99" s="93">
        <v>32</v>
      </c>
      <c r="B99" s="96" t="s">
        <v>30</v>
      </c>
    </row>
    <row r="100" spans="1:12" ht="12.75">
      <c r="A100" s="92">
        <v>321</v>
      </c>
      <c r="B100" s="16" t="s">
        <v>31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2">
        <v>322</v>
      </c>
      <c r="B101" s="16" t="s">
        <v>32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2">
        <v>323</v>
      </c>
      <c r="B102" s="16" t="s">
        <v>33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92">
        <v>329</v>
      </c>
      <c r="B103" s="16" t="s">
        <v>34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2" s="13" customFormat="1" ht="12.75">
      <c r="A104" s="93">
        <v>34</v>
      </c>
      <c r="B104" s="96" t="s">
        <v>35</v>
      </c>
    </row>
    <row r="105" spans="1:12" ht="12.75">
      <c r="A105" s="92">
        <v>343</v>
      </c>
      <c r="B105" s="16" t="s">
        <v>36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2" s="13" customFormat="1" ht="12.75">
      <c r="A106" s="93">
        <v>38</v>
      </c>
      <c r="B106" s="96" t="s">
        <v>37</v>
      </c>
    </row>
    <row r="107" spans="1:12" ht="12.75">
      <c r="A107" s="92">
        <v>381</v>
      </c>
      <c r="B107" s="16" t="s">
        <v>38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2" s="13" customFormat="1" ht="25.5">
      <c r="A108" s="93">
        <v>4</v>
      </c>
      <c r="B108" s="96" t="s">
        <v>40</v>
      </c>
    </row>
    <row r="109" spans="1:2" s="13" customFormat="1" ht="25.5">
      <c r="A109" s="93">
        <v>42</v>
      </c>
      <c r="B109" s="96" t="s">
        <v>41</v>
      </c>
    </row>
    <row r="110" spans="1:12" ht="12.75" customHeight="1">
      <c r="A110" s="92">
        <v>422</v>
      </c>
      <c r="B110" s="16" t="s">
        <v>39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5.5">
      <c r="A111" s="92">
        <v>424</v>
      </c>
      <c r="B111" s="16" t="s">
        <v>43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93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2" s="13" customFormat="1" ht="12.75">
      <c r="A113" s="105" t="s">
        <v>50</v>
      </c>
      <c r="B113" s="96" t="s">
        <v>51</v>
      </c>
    </row>
    <row r="114" spans="1:2" s="13" customFormat="1" ht="12.75">
      <c r="A114" s="93">
        <v>3</v>
      </c>
      <c r="B114" s="96" t="s">
        <v>25</v>
      </c>
    </row>
    <row r="115" spans="1:2" s="13" customFormat="1" ht="12.75">
      <c r="A115" s="93">
        <v>31</v>
      </c>
      <c r="B115" s="96" t="s">
        <v>26</v>
      </c>
    </row>
    <row r="116" spans="1:12" ht="12.75">
      <c r="A116" s="92">
        <v>311</v>
      </c>
      <c r="B116" s="16" t="s">
        <v>27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2">
        <v>312</v>
      </c>
      <c r="B117" s="16" t="s">
        <v>28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92">
        <v>313</v>
      </c>
      <c r="B118" s="16" t="s">
        <v>29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2" s="13" customFormat="1" ht="12.75">
      <c r="A119" s="93">
        <v>32</v>
      </c>
      <c r="B119" s="96" t="s">
        <v>30</v>
      </c>
    </row>
    <row r="120" spans="1:12" ht="12.75">
      <c r="A120" s="92">
        <v>321</v>
      </c>
      <c r="B120" s="16" t="s">
        <v>31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2">
        <v>322</v>
      </c>
      <c r="B121" s="16" t="s">
        <v>32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2">
        <v>323</v>
      </c>
      <c r="B122" s="16" t="s">
        <v>33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92">
        <v>329</v>
      </c>
      <c r="B123" s="16" t="s">
        <v>34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2" s="13" customFormat="1" ht="12.75">
      <c r="A124" s="93">
        <v>34</v>
      </c>
      <c r="B124" s="96" t="s">
        <v>35</v>
      </c>
    </row>
    <row r="125" spans="1:12" ht="12.75">
      <c r="A125" s="92">
        <v>343</v>
      </c>
      <c r="B125" s="16" t="s">
        <v>36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2" s="13" customFormat="1" ht="25.5">
      <c r="A126" s="93">
        <v>4</v>
      </c>
      <c r="B126" s="96" t="s">
        <v>40</v>
      </c>
    </row>
    <row r="127" spans="1:2" s="13" customFormat="1" ht="25.5">
      <c r="A127" s="93">
        <v>41</v>
      </c>
      <c r="B127" s="96" t="s">
        <v>44</v>
      </c>
    </row>
    <row r="128" spans="1:12" ht="12.75">
      <c r="A128" s="92">
        <v>411</v>
      </c>
      <c r="B128" s="16" t="s">
        <v>42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2" s="13" customFormat="1" ht="25.5">
      <c r="A129" s="93">
        <v>42</v>
      </c>
      <c r="B129" s="96" t="s">
        <v>41</v>
      </c>
    </row>
    <row r="130" spans="1:12" ht="12.75">
      <c r="A130" s="92">
        <v>422</v>
      </c>
      <c r="B130" s="16" t="s">
        <v>39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25.5">
      <c r="A131" s="92">
        <v>424</v>
      </c>
      <c r="B131" s="16" t="s">
        <v>43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3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3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3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3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3"/>
      <c r="B136" s="16" t="s">
        <v>54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3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3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3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3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3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3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3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3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3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3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3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3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3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3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3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3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3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3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3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3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3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3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3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3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3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3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3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3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3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3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3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3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3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3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3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3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3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3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3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3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3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3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3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3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3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3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3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3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3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3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3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3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3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3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3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3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3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3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3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3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3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3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3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3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3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3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3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3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3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3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3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3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3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3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3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3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3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3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3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3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3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3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3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3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3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3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3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3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3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3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3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3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3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3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3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3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3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3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3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3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3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3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3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3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3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3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3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3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3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3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3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3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3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3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3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3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3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3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3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3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3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3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3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3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3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3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3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3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3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3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3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3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3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3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3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3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3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3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3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3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3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3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3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3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3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3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3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3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3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3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3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3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3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3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3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3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3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3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3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3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3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3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3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3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3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3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3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3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3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3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3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3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3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3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3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3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3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3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3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3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3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3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3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3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3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3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3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3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3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3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3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3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3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3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3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3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3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3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3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3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3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3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3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3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3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3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3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3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3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3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3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3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3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3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3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3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3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3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3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3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3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3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3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3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3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3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3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3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3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3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3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3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3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3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3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3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3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3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3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3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3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3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3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3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3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3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3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3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3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3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3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3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3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3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3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3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3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3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3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3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3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3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3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3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3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3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3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3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3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3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3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3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3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3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3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3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3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3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3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3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3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3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</sheetData>
  <sheetProtection/>
  <mergeCells count="1">
    <mergeCell ref="A1:L1"/>
  </mergeCells>
  <printOptions horizontalCentered="1"/>
  <pageMargins left="0.2362204724409449" right="0.2362204724409449" top="0.7480314960629921" bottom="0.7480314960629921" header="0.31496062992125984" footer="0.31496062992125984"/>
  <pageSetup firstPageNumber="3" useFirstPageNumber="1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Lenovo_računalo</cp:lastModifiedBy>
  <cp:lastPrinted>2020-11-10T09:32:18Z</cp:lastPrinted>
  <dcterms:created xsi:type="dcterms:W3CDTF">2013-09-11T11:00:21Z</dcterms:created>
  <dcterms:modified xsi:type="dcterms:W3CDTF">2020-11-11T14:04:01Z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