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20" windowHeight="11895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  <definedName name="_xlnm.Print_Area" localSheetId="1">'PLAN PRIHODA'!$A$1:$H$43</definedName>
  </definedNames>
  <calcPr calcId="144525"/>
</workbook>
</file>

<file path=xl/calcChain.xml><?xml version="1.0" encoding="utf-8"?>
<calcChain xmlns="http://schemas.openxmlformats.org/spreadsheetml/2006/main">
  <c r="C42" i="2" l="1"/>
  <c r="D42" i="2"/>
  <c r="E42" i="2"/>
  <c r="F42" i="2"/>
  <c r="G42" i="2"/>
  <c r="H42" i="2"/>
  <c r="B42" i="2"/>
  <c r="C29" i="2"/>
  <c r="D29" i="2"/>
  <c r="E29" i="2"/>
  <c r="F29" i="2"/>
  <c r="G29" i="2"/>
  <c r="H29" i="2"/>
  <c r="B29" i="2"/>
  <c r="C16" i="2"/>
  <c r="G16" i="2"/>
  <c r="H16" i="2"/>
  <c r="B16" i="2"/>
  <c r="C11" i="2"/>
  <c r="D11" i="2"/>
  <c r="E11" i="2"/>
  <c r="F11" i="2"/>
  <c r="F16" i="2" s="1"/>
  <c r="G11" i="2"/>
  <c r="H11" i="2"/>
  <c r="B11" i="2"/>
  <c r="C9" i="2"/>
  <c r="D9" i="2"/>
  <c r="D16" i="2" s="1"/>
  <c r="E9" i="2"/>
  <c r="F9" i="2"/>
  <c r="G9" i="2"/>
  <c r="H9" i="2"/>
  <c r="B9" i="2"/>
  <c r="C5" i="2"/>
  <c r="D5" i="2"/>
  <c r="E5" i="2"/>
  <c r="E16" i="2" s="1"/>
  <c r="F5" i="2"/>
  <c r="G5" i="2"/>
  <c r="H5" i="2"/>
  <c r="B5" i="2"/>
  <c r="C68" i="3" l="1"/>
  <c r="G241" i="3"/>
  <c r="F241" i="3"/>
  <c r="C241" i="3"/>
  <c r="C236" i="3" s="1"/>
  <c r="G237" i="3"/>
  <c r="C237" i="3"/>
  <c r="G236" i="3"/>
  <c r="F236" i="3"/>
  <c r="E236" i="3"/>
  <c r="C231" i="3"/>
  <c r="C230" i="3"/>
  <c r="C190" i="3" s="1"/>
  <c r="C229" i="3"/>
  <c r="E227" i="3"/>
  <c r="D227" i="3"/>
  <c r="C226" i="3"/>
  <c r="C186" i="3" s="1"/>
  <c r="C225" i="3"/>
  <c r="C185" i="3" s="1"/>
  <c r="C224" i="3"/>
  <c r="E223" i="3"/>
  <c r="D223" i="3"/>
  <c r="D222" i="3" s="1"/>
  <c r="E222" i="3"/>
  <c r="C219" i="3"/>
  <c r="C218" i="3"/>
  <c r="C217" i="3"/>
  <c r="C191" i="3" s="1"/>
  <c r="C216" i="3"/>
  <c r="C215" i="3"/>
  <c r="C214" i="3"/>
  <c r="C213" i="3" s="1"/>
  <c r="H213" i="3"/>
  <c r="H208" i="3" s="1"/>
  <c r="G213" i="3"/>
  <c r="F213" i="3"/>
  <c r="E213" i="3"/>
  <c r="D213" i="3"/>
  <c r="C209" i="3"/>
  <c r="F208" i="3"/>
  <c r="C204" i="3"/>
  <c r="C189" i="3" s="1"/>
  <c r="G202" i="3"/>
  <c r="G201" i="3" s="1"/>
  <c r="C201" i="3" s="1"/>
  <c r="J197" i="3"/>
  <c r="I197" i="3"/>
  <c r="I195" i="3" s="1"/>
  <c r="I194" i="3" s="1"/>
  <c r="H197" i="3"/>
  <c r="G197" i="3"/>
  <c r="C197" i="3"/>
  <c r="C195" i="3" s="1"/>
  <c r="C194" i="3" s="1"/>
  <c r="J195" i="3"/>
  <c r="J194" i="3" s="1"/>
  <c r="H195" i="3"/>
  <c r="H194" i="3" s="1"/>
  <c r="G195" i="3"/>
  <c r="G194" i="3" s="1"/>
  <c r="F195" i="3"/>
  <c r="F194" i="3" s="1"/>
  <c r="E195" i="3"/>
  <c r="E194" i="3" s="1"/>
  <c r="J192" i="3"/>
  <c r="I192" i="3"/>
  <c r="H192" i="3"/>
  <c r="G192" i="3"/>
  <c r="F192" i="3"/>
  <c r="E192" i="3"/>
  <c r="D192" i="3"/>
  <c r="C192" i="3"/>
  <c r="J191" i="3"/>
  <c r="I191" i="3"/>
  <c r="H191" i="3"/>
  <c r="G191" i="3"/>
  <c r="F191" i="3"/>
  <c r="E191" i="3"/>
  <c r="D191" i="3"/>
  <c r="J190" i="3"/>
  <c r="I190" i="3"/>
  <c r="H190" i="3"/>
  <c r="G190" i="3"/>
  <c r="F190" i="3"/>
  <c r="E190" i="3"/>
  <c r="D190" i="3"/>
  <c r="J189" i="3"/>
  <c r="I189" i="3"/>
  <c r="H189" i="3"/>
  <c r="G189" i="3"/>
  <c r="F189" i="3"/>
  <c r="E189" i="3"/>
  <c r="D189" i="3"/>
  <c r="J188" i="3"/>
  <c r="I188" i="3"/>
  <c r="H188" i="3"/>
  <c r="H187" i="3" s="1"/>
  <c r="G188" i="3"/>
  <c r="G187" i="3" s="1"/>
  <c r="G182" i="3" s="1"/>
  <c r="F188" i="3"/>
  <c r="E188" i="3"/>
  <c r="D188" i="3"/>
  <c r="D187" i="3" s="1"/>
  <c r="J187" i="3"/>
  <c r="I187" i="3"/>
  <c r="F187" i="3"/>
  <c r="E187" i="3"/>
  <c r="J186" i="3"/>
  <c r="I186" i="3"/>
  <c r="H186" i="3"/>
  <c r="G186" i="3"/>
  <c r="F186" i="3"/>
  <c r="E186" i="3"/>
  <c r="D186" i="3"/>
  <c r="J185" i="3"/>
  <c r="I185" i="3"/>
  <c r="H185" i="3"/>
  <c r="G185" i="3"/>
  <c r="F185" i="3"/>
  <c r="E185" i="3"/>
  <c r="D185" i="3"/>
  <c r="J184" i="3"/>
  <c r="J183" i="3" s="1"/>
  <c r="J182" i="3" s="1"/>
  <c r="I184" i="3"/>
  <c r="I183" i="3" s="1"/>
  <c r="I182" i="3" s="1"/>
  <c r="H184" i="3"/>
  <c r="G184" i="3"/>
  <c r="F184" i="3"/>
  <c r="F183" i="3" s="1"/>
  <c r="F182" i="3" s="1"/>
  <c r="E184" i="3"/>
  <c r="E183" i="3" s="1"/>
  <c r="E182" i="3" s="1"/>
  <c r="D184" i="3"/>
  <c r="H183" i="3"/>
  <c r="H182" i="3" s="1"/>
  <c r="G183" i="3"/>
  <c r="D183" i="3"/>
  <c r="D182" i="3" s="1"/>
  <c r="C142" i="3"/>
  <c r="C143" i="3"/>
  <c r="C139" i="3" s="1"/>
  <c r="C141" i="3"/>
  <c r="C137" i="3"/>
  <c r="C97" i="3" s="1"/>
  <c r="C138" i="3"/>
  <c r="C98" i="3" s="1"/>
  <c r="C136" i="3"/>
  <c r="C96" i="3" s="1"/>
  <c r="C126" i="3"/>
  <c r="C125" i="3" s="1"/>
  <c r="C127" i="3"/>
  <c r="C128" i="3"/>
  <c r="C129" i="3"/>
  <c r="C131" i="3"/>
  <c r="C130" i="3" s="1"/>
  <c r="C109" i="3" s="1"/>
  <c r="C107" i="3" s="1"/>
  <c r="C106" i="3" s="1"/>
  <c r="G153" i="3"/>
  <c r="G148" i="3" s="1"/>
  <c r="F153" i="3"/>
  <c r="C153" i="3"/>
  <c r="G149" i="3"/>
  <c r="C149" i="3"/>
  <c r="F148" i="3"/>
  <c r="E148" i="3"/>
  <c r="E139" i="3"/>
  <c r="D139" i="3"/>
  <c r="E135" i="3"/>
  <c r="E134" i="3" s="1"/>
  <c r="D135" i="3"/>
  <c r="H125" i="3"/>
  <c r="H120" i="3" s="1"/>
  <c r="G125" i="3"/>
  <c r="F125" i="3"/>
  <c r="F120" i="3" s="1"/>
  <c r="E125" i="3"/>
  <c r="D125" i="3"/>
  <c r="C121" i="3"/>
  <c r="C116" i="3"/>
  <c r="C101" i="3" s="1"/>
  <c r="G114" i="3"/>
  <c r="G113" i="3" s="1"/>
  <c r="C113" i="3" s="1"/>
  <c r="J109" i="3"/>
  <c r="I109" i="3"/>
  <c r="I107" i="3" s="1"/>
  <c r="I106" i="3" s="1"/>
  <c r="H109" i="3"/>
  <c r="H107" i="3" s="1"/>
  <c r="H106" i="3" s="1"/>
  <c r="G109" i="3"/>
  <c r="G107" i="3" s="1"/>
  <c r="G106" i="3" s="1"/>
  <c r="J107" i="3"/>
  <c r="J106" i="3" s="1"/>
  <c r="F107" i="3"/>
  <c r="F106" i="3" s="1"/>
  <c r="E107" i="3"/>
  <c r="E106" i="3" s="1"/>
  <c r="J104" i="3"/>
  <c r="I104" i="3"/>
  <c r="H104" i="3"/>
  <c r="G104" i="3"/>
  <c r="F104" i="3"/>
  <c r="E104" i="3"/>
  <c r="D104" i="3"/>
  <c r="C104" i="3"/>
  <c r="J103" i="3"/>
  <c r="I103" i="3"/>
  <c r="H103" i="3"/>
  <c r="H99" i="3" s="1"/>
  <c r="G103" i="3"/>
  <c r="F103" i="3"/>
  <c r="E103" i="3"/>
  <c r="D103" i="3"/>
  <c r="J102" i="3"/>
  <c r="I102" i="3"/>
  <c r="H102" i="3"/>
  <c r="G102" i="3"/>
  <c r="F102" i="3"/>
  <c r="E102" i="3"/>
  <c r="D102" i="3"/>
  <c r="C102" i="3"/>
  <c r="J101" i="3"/>
  <c r="I101" i="3"/>
  <c r="H101" i="3"/>
  <c r="G101" i="3"/>
  <c r="F101" i="3"/>
  <c r="E101" i="3"/>
  <c r="D101" i="3"/>
  <c r="J100" i="3"/>
  <c r="J99" i="3" s="1"/>
  <c r="I100" i="3"/>
  <c r="I99" i="3" s="1"/>
  <c r="H100" i="3"/>
  <c r="G100" i="3"/>
  <c r="F100" i="3"/>
  <c r="E100" i="3"/>
  <c r="E99" i="3" s="1"/>
  <c r="D100" i="3"/>
  <c r="J98" i="3"/>
  <c r="I98" i="3"/>
  <c r="H98" i="3"/>
  <c r="G98" i="3"/>
  <c r="F98" i="3"/>
  <c r="E98" i="3"/>
  <c r="D98" i="3"/>
  <c r="J97" i="3"/>
  <c r="I97" i="3"/>
  <c r="H97" i="3"/>
  <c r="G97" i="3"/>
  <c r="F97" i="3"/>
  <c r="E97" i="3"/>
  <c r="D97" i="3"/>
  <c r="J96" i="3"/>
  <c r="I96" i="3"/>
  <c r="I95" i="3" s="1"/>
  <c r="I94" i="3" s="1"/>
  <c r="H96" i="3"/>
  <c r="H95" i="3" s="1"/>
  <c r="G96" i="3"/>
  <c r="F96" i="3"/>
  <c r="E96" i="3"/>
  <c r="E95" i="3" s="1"/>
  <c r="E94" i="3" s="1"/>
  <c r="D96" i="3"/>
  <c r="D95" i="3" s="1"/>
  <c r="G68" i="3"/>
  <c r="G64" i="3"/>
  <c r="C64" i="3"/>
  <c r="C63" i="3" s="1"/>
  <c r="F63" i="3"/>
  <c r="E63" i="3"/>
  <c r="E54" i="3"/>
  <c r="D54" i="3"/>
  <c r="C54" i="3"/>
  <c r="E50" i="3"/>
  <c r="D50" i="3"/>
  <c r="C50" i="3"/>
  <c r="C45" i="3"/>
  <c r="C24" i="3" s="1"/>
  <c r="C22" i="3" s="1"/>
  <c r="C21" i="3" s="1"/>
  <c r="H40" i="3"/>
  <c r="H35" i="3" s="1"/>
  <c r="G40" i="3"/>
  <c r="F40" i="3"/>
  <c r="F35" i="3" s="1"/>
  <c r="E40" i="3"/>
  <c r="D40" i="3"/>
  <c r="C40" i="3"/>
  <c r="C36" i="3"/>
  <c r="C31" i="3"/>
  <c r="C16" i="3" s="1"/>
  <c r="G29" i="3"/>
  <c r="G28" i="3" s="1"/>
  <c r="C28" i="3" s="1"/>
  <c r="J24" i="3"/>
  <c r="J22" i="3" s="1"/>
  <c r="J21" i="3" s="1"/>
  <c r="I24" i="3"/>
  <c r="I22" i="3" s="1"/>
  <c r="I21" i="3" s="1"/>
  <c r="H24" i="3"/>
  <c r="H22" i="3" s="1"/>
  <c r="H21" i="3" s="1"/>
  <c r="G24" i="3"/>
  <c r="G22" i="3" s="1"/>
  <c r="G21" i="3" s="1"/>
  <c r="F22" i="3"/>
  <c r="F21" i="3" s="1"/>
  <c r="E22" i="3"/>
  <c r="E21" i="3" s="1"/>
  <c r="J19" i="3"/>
  <c r="I19" i="3"/>
  <c r="H19" i="3"/>
  <c r="G19" i="3"/>
  <c r="F19" i="3"/>
  <c r="E19" i="3"/>
  <c r="D19" i="3"/>
  <c r="C19" i="3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J15" i="3"/>
  <c r="I15" i="3"/>
  <c r="H15" i="3"/>
  <c r="H14" i="3" s="1"/>
  <c r="G15" i="3"/>
  <c r="F15" i="3"/>
  <c r="E15" i="3"/>
  <c r="D15" i="3"/>
  <c r="D14" i="3" s="1"/>
  <c r="C15" i="3"/>
  <c r="J13" i="3"/>
  <c r="I13" i="3"/>
  <c r="H13" i="3"/>
  <c r="G13" i="3"/>
  <c r="F13" i="3"/>
  <c r="E13" i="3"/>
  <c r="D13" i="3"/>
  <c r="C13" i="3"/>
  <c r="J12" i="3"/>
  <c r="I12" i="3"/>
  <c r="H12" i="3"/>
  <c r="G12" i="3"/>
  <c r="F12" i="3"/>
  <c r="E12" i="3"/>
  <c r="D12" i="3"/>
  <c r="C12" i="3"/>
  <c r="J11" i="3"/>
  <c r="I11" i="3"/>
  <c r="H11" i="3"/>
  <c r="G11" i="3"/>
  <c r="F11" i="3"/>
  <c r="E11" i="3"/>
  <c r="D11" i="3"/>
  <c r="C11" i="3"/>
  <c r="B17" i="2" l="1"/>
  <c r="G14" i="3"/>
  <c r="C29" i="3"/>
  <c r="F95" i="3"/>
  <c r="D99" i="3"/>
  <c r="D134" i="3"/>
  <c r="C223" i="3"/>
  <c r="H94" i="3"/>
  <c r="C14" i="3"/>
  <c r="J95" i="3"/>
  <c r="C135" i="3"/>
  <c r="C134" i="3" s="1"/>
  <c r="C202" i="3"/>
  <c r="C227" i="3"/>
  <c r="C208" i="3"/>
  <c r="C222" i="3"/>
  <c r="C184" i="3"/>
  <c r="C183" i="3" s="1"/>
  <c r="C188" i="3"/>
  <c r="C187" i="3" s="1"/>
  <c r="G95" i="3"/>
  <c r="G99" i="3"/>
  <c r="G94" i="3" s="1"/>
  <c r="C148" i="3"/>
  <c r="C95" i="3"/>
  <c r="C103" i="3"/>
  <c r="F99" i="3"/>
  <c r="F94" i="3" s="1"/>
  <c r="I10" i="3"/>
  <c r="E14" i="3"/>
  <c r="I14" i="3"/>
  <c r="J10" i="3"/>
  <c r="F14" i="3"/>
  <c r="J14" i="3"/>
  <c r="C35" i="3"/>
  <c r="D94" i="3"/>
  <c r="E49" i="3"/>
  <c r="J94" i="3"/>
  <c r="C114" i="3"/>
  <c r="E10" i="3"/>
  <c r="C49" i="3"/>
  <c r="F10" i="3"/>
  <c r="D49" i="3"/>
  <c r="C10" i="3"/>
  <c r="C9" i="3" s="1"/>
  <c r="D10" i="3"/>
  <c r="D9" i="3" s="1"/>
  <c r="H10" i="3"/>
  <c r="H9" i="3" s="1"/>
  <c r="G63" i="3"/>
  <c r="G10" i="3"/>
  <c r="H22" i="4"/>
  <c r="G22" i="4"/>
  <c r="F22" i="4"/>
  <c r="H10" i="4"/>
  <c r="G10" i="4"/>
  <c r="F10" i="4"/>
  <c r="H7" i="4"/>
  <c r="G7" i="4"/>
  <c r="F7" i="4"/>
  <c r="B43" i="2"/>
  <c r="H13" i="4" l="1"/>
  <c r="H24" i="4" s="1"/>
  <c r="G13" i="4"/>
  <c r="G24" i="4" s="1"/>
  <c r="F13" i="4"/>
  <c r="F24" i="4" s="1"/>
  <c r="C182" i="3"/>
  <c r="B30" i="2"/>
  <c r="J9" i="3"/>
  <c r="G9" i="3"/>
  <c r="E9" i="3"/>
  <c r="I9" i="3"/>
  <c r="F9" i="3"/>
  <c r="C120" i="3"/>
  <c r="C100" i="3"/>
  <c r="C99" i="3"/>
  <c r="C94" i="3" s="1"/>
</calcChain>
</file>

<file path=xl/sharedStrings.xml><?xml version="1.0" encoding="utf-8"?>
<sst xmlns="http://schemas.openxmlformats.org/spreadsheetml/2006/main" count="301" uniqueCount="75">
  <si>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</si>
  <si>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</si>
  <si>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</si>
  <si>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</si>
  <si>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</si>
  <si>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</si>
  <si>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</si>
  <si>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</si>
  <si>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</si>
  <si>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</si>
  <si>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</si>
  <si>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</si>
  <si>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</si>
  <si>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</si>
  <si>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</si>
  <si>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</si>
  <si>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</si>
  <si>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</si>
  <si>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</si>
  <si>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</si>
  <si>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</si>
  <si>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</si>
  <si>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</si>
  <si>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</si>
  <si>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</si>
  <si>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</si>
  <si>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</si>
  <si>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</si>
  <si>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</si>
  <si>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</si>
  <si>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</si>
  <si>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</si>
  <si>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</si>
  <si>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</si>
  <si>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</si>
  <si>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</si>
  <si>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</si>
  <si>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</si>
  <si>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</si>
  <si>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</si>
  <si>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</si>
  <si>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2022.</t>
  </si>
  <si>
    <t>Ukupno prihodi i primici za 2022.</t>
  </si>
  <si>
    <t>PRIJEDLOG PLANA ZA 2022.</t>
  </si>
  <si>
    <t>Građevinski objekti</t>
  </si>
  <si>
    <t>Oznaka                           rač. iz                                      računskog                                         plana</t>
  </si>
  <si>
    <t>2023.</t>
  </si>
  <si>
    <t>Ukupno prihodi i primici za 2023.</t>
  </si>
  <si>
    <t>PRIJEDLOG PLANA ZA 2023.</t>
  </si>
  <si>
    <t>Prijedlog plana 
za 2022.</t>
  </si>
  <si>
    <t>Projekcija plana
za 2023.</t>
  </si>
  <si>
    <t>Projekcija plana 
za 2024.</t>
  </si>
  <si>
    <t>2024.</t>
  </si>
  <si>
    <t>Ukupno prihodi i primici za 2024.</t>
  </si>
  <si>
    <t>PRIJEDLOG PLANA ZA 2024.</t>
  </si>
  <si>
    <t>UKUPAN DONOS VIŠKA / MANJKA IZ PRETHODNE(IH) GODINE</t>
  </si>
  <si>
    <t>VIŠAK / MANJAK IZ PRETHODNE(IH) GODINE KOJI ĆE SE RASPOREDITI / POKRITI</t>
  </si>
  <si>
    <t>OŠ IVANA KOZARCA ŽUPANJA</t>
  </si>
  <si>
    <t>UKUPNI RASHODI I IZDATCI</t>
  </si>
  <si>
    <t>(A+B+C+D)</t>
  </si>
  <si>
    <t>RASHODI POSLOVANJA</t>
  </si>
  <si>
    <t>Ostali nespomenuti rashodi poslovanja</t>
  </si>
  <si>
    <t>Postrojenja i oprema</t>
  </si>
  <si>
    <t>Knjige, umjetnička djela i ostale izložbene vrijednosti</t>
  </si>
  <si>
    <t>A</t>
  </si>
  <si>
    <t>ŠKOLSKA KUHINJA</t>
  </si>
  <si>
    <t>B</t>
  </si>
  <si>
    <t>GLAZBENA ŠKOLA</t>
  </si>
  <si>
    <t>RASH. ZA NABAV.OPREME</t>
  </si>
  <si>
    <t>Oprema</t>
  </si>
  <si>
    <t>C</t>
  </si>
  <si>
    <t>NAJAM SP.DVORANE</t>
  </si>
  <si>
    <t>D</t>
  </si>
  <si>
    <t>Naziv aktivnosti</t>
  </si>
  <si>
    <t>PRIJEDLOG FINANCIJSKOG PLANA OŠ IVANA KOZARCA ŽUPANJA ZA 2022. I                                                                                                                                                PROJEKCIJA PLANA ZA  2023. I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</si>
</sst>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8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84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1" fontId="18" fillId="0" borderId="21" xfId="0" applyNumberFormat="1" applyFont="1" applyBorder="1" applyAlignment="1">
      <alignment horizontal="left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/>
    <xf numFmtId="3" fontId="18" fillId="0" borderId="23" xfId="0" applyNumberFormat="1" applyFont="1" applyBorder="1" applyAlignment="1">
      <alignment horizontal="center" wrapText="1"/>
    </xf>
    <xf numFmtId="3" fontId="18" fillId="0" borderId="23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center" vertical="center" wrapText="1"/>
    </xf>
    <xf numFmtId="3" fontId="18" fillId="0" borderId="25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left" wrapText="1"/>
    </xf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3" fontId="18" fillId="0" borderId="30" xfId="0" applyNumberFormat="1" applyFont="1" applyBorder="1"/>
    <xf numFmtId="1" fontId="18" fillId="0" borderId="31" xfId="0" applyNumberFormat="1" applyFont="1" applyBorder="1" applyAlignment="1">
      <alignment wrapText="1"/>
    </xf>
    <xf numFmtId="3" fontId="18" fillId="0" borderId="32" xfId="0" applyNumberFormat="1" applyFont="1" applyBorder="1"/>
    <xf numFmtId="3" fontId="18" fillId="0" borderId="33" xfId="0" applyNumberFormat="1" applyFont="1" applyBorder="1"/>
    <xf numFmtId="3" fontId="18" fillId="0" borderId="34" xfId="0" applyNumberFormat="1" applyFont="1" applyBorder="1"/>
    <xf numFmtId="3" fontId="18" fillId="0" borderId="35" xfId="0" applyNumberFormat="1" applyFont="1" applyBorder="1"/>
    <xf numFmtId="3" fontId="19" fillId="0" borderId="18" xfId="0" applyNumberFormat="1" applyFont="1" applyBorder="1"/>
    <xf numFmtId="1" fontId="18" fillId="0" borderId="36" xfId="0" applyNumberFormat="1" applyFont="1" applyBorder="1" applyAlignment="1">
      <alignment horizontal="left" wrapText="1"/>
    </xf>
    <xf numFmtId="3" fontId="18" fillId="0" borderId="37" xfId="0" applyNumberFormat="1" applyFont="1" applyBorder="1"/>
    <xf numFmtId="3" fontId="18" fillId="0" borderId="38" xfId="0" applyNumberFormat="1" applyFont="1" applyBorder="1"/>
    <xf numFmtId="3" fontId="18" fillId="0" borderId="39" xfId="0" applyNumberFormat="1" applyFont="1" applyBorder="1"/>
    <xf numFmtId="3" fontId="18" fillId="0" borderId="40" xfId="0" applyNumberFormat="1" applyFont="1" applyBorder="1"/>
    <xf numFmtId="0" fontId="23" fillId="22" borderId="10" xfId="0" applyNumberFormat="1" applyFont="1" applyFill="1" applyBorder="1" applyAlignment="1" applyProtection="1">
      <alignment horizontal="center" wrapText="1"/>
    </xf>
    <xf numFmtId="0" fontId="23" fillId="22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left"/>
    </xf>
    <xf numFmtId="3" fontId="23" fillId="21" borderId="0" xfId="0" applyNumberFormat="1" applyFont="1" applyFill="1" applyBorder="1" applyAlignment="1" applyProtection="1">
      <alignment wrapText="1"/>
    </xf>
    <xf numFmtId="3" fontId="23" fillId="21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>
      <alignment wrapText="1"/>
    </xf>
    <xf numFmtId="3" fontId="23" fillId="23" borderId="0" xfId="0" applyNumberFormat="1" applyFont="1" applyFill="1" applyBorder="1" applyAlignment="1" applyProtection="1">
      <alignment wrapText="1"/>
    </xf>
    <xf numFmtId="3" fontId="23" fillId="23" borderId="0" xfId="0" applyNumberFormat="1" applyFont="1" applyFill="1" applyBorder="1" applyAlignment="1" applyProtection="1"/>
    <xf numFmtId="4" fontId="18" fillId="0" borderId="0" xfId="0" applyNumberFormat="1" applyFont="1"/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left"/>
    </xf>
    <xf numFmtId="4" fontId="19" fillId="0" borderId="0" xfId="0" applyNumberFormat="1" applyFont="1"/>
    <xf numFmtId="14" fontId="18" fillId="0" borderId="0" xfId="0" applyNumberFormat="1" applyFont="1"/>
    <xf numFmtId="14" fontId="23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3" fontId="23" fillId="23" borderId="45" xfId="0" applyNumberFormat="1" applyFont="1" applyFill="1" applyBorder="1" applyAlignment="1" applyProtection="1">
      <alignment horizontal="center"/>
    </xf>
    <xf numFmtId="3" fontId="23" fillId="23" borderId="46" xfId="0" applyNumberFormat="1" applyFont="1" applyFill="1" applyBorder="1" applyAlignment="1" applyProtection="1">
      <alignment wrapText="1"/>
    </xf>
    <xf numFmtId="3" fontId="23" fillId="23" borderId="46" xfId="0" applyNumberFormat="1" applyFont="1" applyFill="1" applyBorder="1" applyAlignment="1" applyProtection="1"/>
    <xf numFmtId="3" fontId="23" fillId="23" borderId="47" xfId="0" applyNumberFormat="1" applyFont="1" applyFill="1" applyBorder="1" applyAlignment="1" applyProtection="1"/>
    <xf numFmtId="3" fontId="23" fillId="21" borderId="48" xfId="0" applyNumberFormat="1" applyFont="1" applyFill="1" applyBorder="1" applyAlignment="1" applyProtection="1">
      <alignment horizontal="center"/>
    </xf>
    <xf numFmtId="3" fontId="23" fillId="21" borderId="49" xfId="0" applyNumberFormat="1" applyFont="1" applyFill="1" applyBorder="1" applyAlignment="1" applyProtection="1"/>
    <xf numFmtId="3" fontId="23" fillId="0" borderId="48" xfId="0" applyNumberFormat="1" applyFont="1" applyFill="1" applyBorder="1" applyAlignment="1" applyProtection="1">
      <alignment horizontal="center"/>
    </xf>
    <xf numFmtId="3" fontId="23" fillId="0" borderId="49" xfId="0" applyNumberFormat="1" applyFont="1" applyFill="1" applyBorder="1" applyAlignment="1" applyProtection="1"/>
    <xf numFmtId="3" fontId="23" fillId="23" borderId="48" xfId="0" applyNumberFormat="1" applyFont="1" applyFill="1" applyBorder="1" applyAlignment="1" applyProtection="1">
      <alignment horizontal="center"/>
    </xf>
    <xf numFmtId="3" fontId="23" fillId="23" borderId="49" xfId="0" applyNumberFormat="1" applyFont="1" applyFill="1" applyBorder="1" applyAlignment="1" applyProtection="1"/>
    <xf numFmtId="3" fontId="23" fillId="0" borderId="16" xfId="0" applyNumberFormat="1" applyFont="1" applyFill="1" applyBorder="1" applyAlignment="1" applyProtection="1">
      <alignment horizontal="center"/>
    </xf>
    <xf numFmtId="3" fontId="23" fillId="0" borderId="50" xfId="0" applyNumberFormat="1" applyFont="1" applyFill="1" applyBorder="1" applyAlignment="1" applyProtection="1">
      <alignment wrapText="1"/>
    </xf>
    <xf numFmtId="3" fontId="23" fillId="0" borderId="50" xfId="0" applyNumberFormat="1" applyFont="1" applyFill="1" applyBorder="1" applyAlignment="1" applyProtection="1"/>
    <xf numFmtId="3" fontId="23" fillId="0" borderId="51" xfId="0" applyNumberFormat="1" applyFont="1" applyFill="1" applyBorder="1" applyAlignment="1" applyProtection="1"/>
    <xf numFmtId="1" fontId="18" fillId="21" borderId="26" xfId="0" applyNumberFormat="1" applyFont="1" applyFill="1" applyBorder="1" applyAlignment="1">
      <alignment horizontal="left" wrapText="1"/>
    </xf>
    <xf numFmtId="3" fontId="18" fillId="21" borderId="27" xfId="0" applyNumberFormat="1" applyFont="1" applyFill="1" applyBorder="1"/>
    <xf numFmtId="1" fontId="18" fillId="21" borderId="21" xfId="0" applyNumberFormat="1" applyFont="1" applyFill="1" applyBorder="1" applyAlignment="1">
      <alignment horizontal="left" wrapText="1"/>
    </xf>
    <xf numFmtId="3" fontId="18" fillId="21" borderId="22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4" fillId="20" borderId="12" xfId="0" applyNumberFormat="1" applyFont="1" applyFill="1" applyBorder="1" applyAlignment="1" applyProtection="1">
      <alignment wrapText="1"/>
    </xf>
    <xf numFmtId="0" fontId="18" fillId="20" borderId="12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horizontal="left" wrapText="1"/>
    </xf>
    <xf numFmtId="0" fontId="34" fillId="0" borderId="12" xfId="0" applyNumberFormat="1" applyFont="1" applyFill="1" applyBorder="1" applyAlignment="1" applyProtection="1">
      <alignment wrapText="1"/>
    </xf>
    <xf numFmtId="0" fontId="18" fillId="0" borderId="12" xfId="0" applyNumberFormat="1" applyFont="1" applyFill="1" applyBorder="1" applyAlignment="1" applyProtection="1"/>
    <xf numFmtId="0" fontId="33" fillId="0" borderId="13" xfId="0" quotePrefix="1" applyFont="1" applyFill="1" applyBorder="1" applyAlignment="1">
      <alignment horizontal="left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18" fillId="0" borderId="12" xfId="0" applyNumberFormat="1" applyFont="1" applyFill="1" applyBorder="1" applyAlignment="1" applyProtection="1">
      <alignment wrapText="1"/>
    </xf>
    <xf numFmtId="0" fontId="33" fillId="0" borderId="13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1" xfId="0" applyNumberFormat="1" applyFont="1" applyFill="1" applyBorder="1" applyAlignment="1" applyProtection="1">
      <alignment horizontal="left" wrapText="1"/>
    </xf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1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2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0" fontId="33" fillId="0" borderId="43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788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789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790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791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19050</xdr:rowOff>
    </xdr:from>
    <xdr:to>
      <xdr:col>1</xdr:col>
      <xdr:colOff>0</xdr:colOff>
      <xdr:row>33</xdr:row>
      <xdr:rowOff>0</xdr:rowOff>
    </xdr:to>
    <xdr:sp macro="" textlink="">
      <xdr:nvSpPr>
        <xdr:cNvPr id="2792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1057275</xdr:colOff>
      <xdr:row>33</xdr:row>
      <xdr:rowOff>0</xdr:rowOff>
    </xdr:to>
    <xdr:sp macro="" textlink="">
      <xdr:nvSpPr>
        <xdr:cNvPr id="2793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topLeftCell="A10" zoomScale="120" zoomScaleSheetLayoutView="120" workbookViewId="0">
      <selection activeCell="G5" sqref="G5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48"/>
      <c r="B2" s="148"/>
      <c r="C2" s="148"/>
      <c r="D2" s="148"/>
      <c r="E2" s="148"/>
      <c r="F2" s="148"/>
      <c r="G2" s="148"/>
      <c r="H2" s="148"/>
    </row>
    <row r="3" spans="1:10" ht="48" customHeight="1" x14ac:dyDescent="0.2">
      <c r="A3" s="149" t="s">
        <v>74</v>
      </c>
      <c r="B3" s="149"/>
      <c r="C3" s="149"/>
      <c r="D3" s="149"/>
      <c r="E3" s="149"/>
      <c r="F3" s="149"/>
      <c r="G3" s="149"/>
      <c r="H3" s="149"/>
    </row>
    <row r="4" spans="1:10" s="48" customFormat="1" ht="26.25" customHeight="1" x14ac:dyDescent="0.2">
      <c r="A4" s="149" t="s">
        <v>34</v>
      </c>
      <c r="B4" s="149"/>
      <c r="C4" s="149"/>
      <c r="D4" s="149"/>
      <c r="E4" s="149"/>
      <c r="F4" s="149"/>
      <c r="G4" s="150"/>
      <c r="H4" s="150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111" t="s">
        <v>49</v>
      </c>
      <c r="G6" s="111" t="s">
        <v>50</v>
      </c>
      <c r="H6" s="112" t="s">
        <v>51</v>
      </c>
      <c r="I6" s="57"/>
    </row>
    <row r="7" spans="1:10" ht="27.75" customHeight="1" x14ac:dyDescent="0.25">
      <c r="A7" s="151" t="s">
        <v>35</v>
      </c>
      <c r="B7" s="152"/>
      <c r="C7" s="152"/>
      <c r="D7" s="152"/>
      <c r="E7" s="153"/>
      <c r="F7" s="71">
        <f>+F8+F9</f>
        <v>11462000</v>
      </c>
      <c r="G7" s="71">
        <f>G8+G9</f>
        <v>11457000</v>
      </c>
      <c r="H7" s="71">
        <f>+H8+H9</f>
        <v>11457000</v>
      </c>
      <c r="I7" s="69"/>
    </row>
    <row r="8" spans="1:10" ht="22.5" customHeight="1" x14ac:dyDescent="0.25">
      <c r="A8" s="154" t="s">
        <v>0</v>
      </c>
      <c r="B8" s="155"/>
      <c r="C8" s="155"/>
      <c r="D8" s="155"/>
      <c r="E8" s="156"/>
      <c r="F8" s="74">
        <v>11462000</v>
      </c>
      <c r="G8" s="74">
        <v>11457000</v>
      </c>
      <c r="H8" s="74">
        <v>11457000</v>
      </c>
    </row>
    <row r="9" spans="1:10" ht="22.5" customHeight="1" x14ac:dyDescent="0.25">
      <c r="A9" s="157" t="s">
        <v>37</v>
      </c>
      <c r="B9" s="156"/>
      <c r="C9" s="156"/>
      <c r="D9" s="156"/>
      <c r="E9" s="156"/>
      <c r="F9" s="74"/>
      <c r="G9" s="74"/>
      <c r="H9" s="74"/>
    </row>
    <row r="10" spans="1:10" ht="22.5" customHeight="1" x14ac:dyDescent="0.25">
      <c r="A10" s="70" t="s">
        <v>36</v>
      </c>
      <c r="B10" s="73"/>
      <c r="C10" s="73"/>
      <c r="D10" s="73"/>
      <c r="E10" s="73"/>
      <c r="F10" s="71">
        <f>+F11+F12</f>
        <v>11462000</v>
      </c>
      <c r="G10" s="71">
        <f>+G11+G12</f>
        <v>11457000</v>
      </c>
      <c r="H10" s="71">
        <f>+H11+H12</f>
        <v>11457000</v>
      </c>
    </row>
    <row r="11" spans="1:10" ht="22.5" customHeight="1" x14ac:dyDescent="0.25">
      <c r="A11" s="158" t="s">
        <v>1</v>
      </c>
      <c r="B11" s="155"/>
      <c r="C11" s="155"/>
      <c r="D11" s="155"/>
      <c r="E11" s="159"/>
      <c r="F11" s="74">
        <v>11456000</v>
      </c>
      <c r="G11" s="74">
        <v>11451000</v>
      </c>
      <c r="H11" s="59">
        <v>11451000</v>
      </c>
      <c r="I11" s="38"/>
      <c r="J11" s="38"/>
    </row>
    <row r="12" spans="1:10" ht="22.5" customHeight="1" x14ac:dyDescent="0.25">
      <c r="A12" s="160" t="s">
        <v>39</v>
      </c>
      <c r="B12" s="156"/>
      <c r="C12" s="156"/>
      <c r="D12" s="156"/>
      <c r="E12" s="156"/>
      <c r="F12" s="58">
        <v>6000</v>
      </c>
      <c r="G12" s="58">
        <v>6000</v>
      </c>
      <c r="H12" s="59">
        <v>6000</v>
      </c>
      <c r="I12" s="38"/>
      <c r="J12" s="38"/>
    </row>
    <row r="13" spans="1:10" ht="22.5" customHeight="1" x14ac:dyDescent="0.25">
      <c r="A13" s="161" t="s">
        <v>2</v>
      </c>
      <c r="B13" s="152"/>
      <c r="C13" s="152"/>
      <c r="D13" s="152"/>
      <c r="E13" s="152"/>
      <c r="F13" s="72">
        <f>+F7-F10</f>
        <v>0</v>
      </c>
      <c r="G13" s="72">
        <f>+G7-G10</f>
        <v>0</v>
      </c>
      <c r="H13" s="72">
        <f>+H7-H10</f>
        <v>0</v>
      </c>
      <c r="J13" s="38"/>
    </row>
    <row r="14" spans="1:10" ht="25.5" customHeight="1" x14ac:dyDescent="0.2">
      <c r="A14" s="149"/>
      <c r="B14" s="162"/>
      <c r="C14" s="162"/>
      <c r="D14" s="162"/>
      <c r="E14" s="162"/>
      <c r="F14" s="163"/>
      <c r="G14" s="163"/>
      <c r="H14" s="163"/>
    </row>
    <row r="15" spans="1:10" ht="27.75" customHeight="1" x14ac:dyDescent="0.25">
      <c r="A15" s="51"/>
      <c r="B15" s="52"/>
      <c r="C15" s="52"/>
      <c r="D15" s="53"/>
      <c r="E15" s="54"/>
      <c r="F15" s="55" t="s">
        <v>49</v>
      </c>
      <c r="G15" s="55" t="s">
        <v>50</v>
      </c>
      <c r="H15" s="56" t="s">
        <v>51</v>
      </c>
      <c r="J15" s="38"/>
    </row>
    <row r="16" spans="1:10" ht="30.75" customHeight="1" x14ac:dyDescent="0.25">
      <c r="A16" s="164" t="s">
        <v>55</v>
      </c>
      <c r="B16" s="165"/>
      <c r="C16" s="165"/>
      <c r="D16" s="165"/>
      <c r="E16" s="166"/>
      <c r="F16" s="75"/>
      <c r="G16" s="75"/>
      <c r="H16" s="76"/>
      <c r="J16" s="38"/>
    </row>
    <row r="17" spans="1:11" ht="34.5" customHeight="1" x14ac:dyDescent="0.25">
      <c r="A17" s="167" t="s">
        <v>56</v>
      </c>
      <c r="B17" s="168"/>
      <c r="C17" s="168"/>
      <c r="D17" s="168"/>
      <c r="E17" s="169"/>
      <c r="F17" s="77">
        <v>0</v>
      </c>
      <c r="G17" s="77">
        <v>0</v>
      </c>
      <c r="H17" s="72">
        <v>0</v>
      </c>
      <c r="J17" s="38"/>
    </row>
    <row r="18" spans="1:11" s="43" customFormat="1" ht="25.5" customHeight="1" x14ac:dyDescent="0.25">
      <c r="A18" s="172"/>
      <c r="B18" s="162"/>
      <c r="C18" s="162"/>
      <c r="D18" s="162"/>
      <c r="E18" s="162"/>
      <c r="F18" s="163"/>
      <c r="G18" s="163"/>
      <c r="H18" s="163"/>
      <c r="J18" s="78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49</v>
      </c>
      <c r="G19" s="55" t="s">
        <v>50</v>
      </c>
      <c r="H19" s="56" t="s">
        <v>51</v>
      </c>
      <c r="J19" s="78"/>
      <c r="K19" s="78"/>
    </row>
    <row r="20" spans="1:11" s="43" customFormat="1" ht="22.5" customHeight="1" x14ac:dyDescent="0.25">
      <c r="A20" s="154" t="s">
        <v>3</v>
      </c>
      <c r="B20" s="155"/>
      <c r="C20" s="155"/>
      <c r="D20" s="155"/>
      <c r="E20" s="155"/>
      <c r="F20" s="58">
        <v>0</v>
      </c>
      <c r="G20" s="58">
        <v>0</v>
      </c>
      <c r="H20" s="58">
        <v>0</v>
      </c>
      <c r="J20" s="78"/>
    </row>
    <row r="21" spans="1:11" s="43" customFormat="1" ht="33.75" customHeight="1" x14ac:dyDescent="0.25">
      <c r="A21" s="154" t="s">
        <v>4</v>
      </c>
      <c r="B21" s="155"/>
      <c r="C21" s="155"/>
      <c r="D21" s="155"/>
      <c r="E21" s="155"/>
      <c r="F21" s="58">
        <v>0</v>
      </c>
      <c r="G21" s="58">
        <v>0</v>
      </c>
      <c r="H21" s="58">
        <v>0</v>
      </c>
    </row>
    <row r="22" spans="1:11" s="43" customFormat="1" ht="22.5" customHeight="1" x14ac:dyDescent="0.25">
      <c r="A22" s="161" t="s">
        <v>5</v>
      </c>
      <c r="B22" s="152"/>
      <c r="C22" s="152"/>
      <c r="D22" s="152"/>
      <c r="E22" s="152"/>
      <c r="F22" s="71">
        <f>F20-F21</f>
        <v>0</v>
      </c>
      <c r="G22" s="71">
        <f>G20-G21</f>
        <v>0</v>
      </c>
      <c r="H22" s="71">
        <f>H20-H21</f>
        <v>0</v>
      </c>
      <c r="J22" s="79"/>
      <c r="K22" s="78"/>
    </row>
    <row r="23" spans="1:11" s="43" customFormat="1" ht="25.5" customHeight="1" x14ac:dyDescent="0.25">
      <c r="A23" s="172"/>
      <c r="B23" s="162"/>
      <c r="C23" s="162"/>
      <c r="D23" s="162"/>
      <c r="E23" s="162"/>
      <c r="F23" s="163"/>
      <c r="G23" s="163"/>
      <c r="H23" s="163"/>
    </row>
    <row r="24" spans="1:11" s="43" customFormat="1" ht="22.5" customHeight="1" x14ac:dyDescent="0.25">
      <c r="A24" s="158" t="s">
        <v>6</v>
      </c>
      <c r="B24" s="155"/>
      <c r="C24" s="155"/>
      <c r="D24" s="155"/>
      <c r="E24" s="155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170" t="s">
        <v>40</v>
      </c>
      <c r="B26" s="171"/>
      <c r="C26" s="171"/>
      <c r="D26" s="171"/>
      <c r="E26" s="171"/>
      <c r="F26" s="171"/>
      <c r="G26" s="171"/>
      <c r="H26" s="171"/>
    </row>
    <row r="27" spans="1:11" x14ac:dyDescent="0.2">
      <c r="E27" s="80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1"/>
      <c r="F33" s="40"/>
      <c r="G33" s="40"/>
      <c r="H33" s="40"/>
    </row>
    <row r="34" spans="5:8" x14ac:dyDescent="0.2">
      <c r="E34" s="81"/>
      <c r="F34" s="38"/>
      <c r="G34" s="38"/>
      <c r="H34" s="38"/>
    </row>
    <row r="35" spans="5:8" x14ac:dyDescent="0.2">
      <c r="E35" s="81"/>
      <c r="F35" s="38"/>
      <c r="G35" s="38"/>
      <c r="H35" s="38"/>
    </row>
    <row r="36" spans="5:8" x14ac:dyDescent="0.2">
      <c r="E36" s="81"/>
      <c r="F36" s="38"/>
      <c r="G36" s="38"/>
      <c r="H36" s="38"/>
    </row>
    <row r="37" spans="5:8" x14ac:dyDescent="0.2">
      <c r="E37" s="81"/>
      <c r="F37" s="38"/>
      <c r="G37" s="38"/>
      <c r="H37" s="38"/>
    </row>
    <row r="38" spans="5:8" x14ac:dyDescent="0.2">
      <c r="E38" s="81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12:E12"/>
    <mergeCell ref="A13:E13"/>
    <mergeCell ref="A14:H14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view="pageBreakPreview" zoomScale="120" zoomScaleSheetLayoutView="120" workbookViewId="0">
      <selection activeCell="D37" sqref="D37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8" ht="24" customHeight="1" x14ac:dyDescent="0.2">
      <c r="A1" s="149" t="s">
        <v>7</v>
      </c>
      <c r="B1" s="149"/>
      <c r="C1" s="149"/>
      <c r="D1" s="149"/>
      <c r="E1" s="149"/>
      <c r="F1" s="149"/>
      <c r="G1" s="149"/>
      <c r="H1" s="149"/>
    </row>
    <row r="2" spans="1:8" s="1" customFormat="1" ht="13.5" thickBot="1" x14ac:dyDescent="0.25">
      <c r="A2" s="9"/>
      <c r="H2" s="10" t="s">
        <v>8</v>
      </c>
    </row>
    <row r="3" spans="1:8" s="1" customFormat="1" ht="26.25" customHeight="1" thickBot="1" x14ac:dyDescent="0.25">
      <c r="A3" s="65" t="s">
        <v>9</v>
      </c>
      <c r="B3" s="175" t="s">
        <v>41</v>
      </c>
      <c r="C3" s="176"/>
      <c r="D3" s="176"/>
      <c r="E3" s="176"/>
      <c r="F3" s="176"/>
      <c r="G3" s="176"/>
      <c r="H3" s="177"/>
    </row>
    <row r="4" spans="1:8" s="1" customFormat="1" ht="90" thickBot="1" x14ac:dyDescent="0.25">
      <c r="A4" s="66" t="s">
        <v>45</v>
      </c>
      <c r="B4" s="83" t="s">
        <v>10</v>
      </c>
      <c r="C4" s="84" t="s">
        <v>11</v>
      </c>
      <c r="D4" s="84" t="s">
        <v>12</v>
      </c>
      <c r="E4" s="84" t="s">
        <v>13</v>
      </c>
      <c r="F4" s="84" t="s">
        <v>14</v>
      </c>
      <c r="G4" s="84" t="s">
        <v>38</v>
      </c>
      <c r="H4" s="85" t="s">
        <v>16</v>
      </c>
    </row>
    <row r="5" spans="1:8" s="1" customFormat="1" ht="12.75" customHeight="1" x14ac:dyDescent="0.2">
      <c r="A5" s="146">
        <v>63</v>
      </c>
      <c r="B5" s="147">
        <f>SUM(B6:B8)</f>
        <v>0</v>
      </c>
      <c r="C5" s="147">
        <f t="shared" ref="C5:H5" si="0">SUM(C6:C8)</f>
        <v>0</v>
      </c>
      <c r="D5" s="147">
        <f t="shared" si="0"/>
        <v>0</v>
      </c>
      <c r="E5" s="147">
        <f t="shared" si="0"/>
        <v>11186500</v>
      </c>
      <c r="F5" s="147">
        <f t="shared" si="0"/>
        <v>0</v>
      </c>
      <c r="G5" s="147">
        <f t="shared" si="0"/>
        <v>0</v>
      </c>
      <c r="H5" s="147">
        <f t="shared" si="0"/>
        <v>0</v>
      </c>
    </row>
    <row r="6" spans="1:8" s="1" customFormat="1" x14ac:dyDescent="0.2">
      <c r="A6" s="95">
        <v>633</v>
      </c>
      <c r="B6" s="96"/>
      <c r="C6" s="97"/>
      <c r="D6" s="97"/>
      <c r="E6" s="97">
        <v>20500</v>
      </c>
      <c r="F6" s="97"/>
      <c r="G6" s="98"/>
      <c r="H6" s="99"/>
    </row>
    <row r="7" spans="1:8" s="1" customFormat="1" x14ac:dyDescent="0.2">
      <c r="A7" s="95">
        <v>636</v>
      </c>
      <c r="B7" s="96"/>
      <c r="C7" s="97"/>
      <c r="D7" s="97"/>
      <c r="E7" s="97">
        <v>11166000</v>
      </c>
      <c r="F7" s="97"/>
      <c r="G7" s="98"/>
      <c r="H7" s="99"/>
    </row>
    <row r="8" spans="1:8" s="1" customFormat="1" x14ac:dyDescent="0.2">
      <c r="A8" s="95">
        <v>638</v>
      </c>
      <c r="B8" s="96"/>
      <c r="C8" s="97"/>
      <c r="D8" s="97"/>
      <c r="E8" s="97"/>
      <c r="F8" s="97"/>
      <c r="G8" s="98"/>
      <c r="H8" s="99"/>
    </row>
    <row r="9" spans="1:8" s="1" customFormat="1" x14ac:dyDescent="0.2">
      <c r="A9" s="144">
        <v>65</v>
      </c>
      <c r="B9" s="145">
        <f>SUM(B10)</f>
        <v>0</v>
      </c>
      <c r="C9" s="145">
        <f t="shared" ref="C9:H9" si="1">SUM(C10)</f>
        <v>0</v>
      </c>
      <c r="D9" s="145">
        <f t="shared" si="1"/>
        <v>237500</v>
      </c>
      <c r="E9" s="145">
        <f t="shared" si="1"/>
        <v>0</v>
      </c>
      <c r="F9" s="145">
        <f t="shared" si="1"/>
        <v>0</v>
      </c>
      <c r="G9" s="145">
        <f t="shared" si="1"/>
        <v>0</v>
      </c>
      <c r="H9" s="145">
        <f t="shared" si="1"/>
        <v>0</v>
      </c>
    </row>
    <row r="10" spans="1:8" s="1" customFormat="1" x14ac:dyDescent="0.2">
      <c r="A10" s="95">
        <v>652</v>
      </c>
      <c r="B10" s="96"/>
      <c r="C10" s="97"/>
      <c r="D10" s="97">
        <v>237500</v>
      </c>
      <c r="E10" s="97"/>
      <c r="F10" s="97"/>
      <c r="G10" s="98"/>
      <c r="H10" s="99"/>
    </row>
    <row r="11" spans="1:8" s="1" customFormat="1" x14ac:dyDescent="0.2">
      <c r="A11" s="144">
        <v>66</v>
      </c>
      <c r="B11" s="145">
        <f>SUM(B12:B13)</f>
        <v>0</v>
      </c>
      <c r="C11" s="145">
        <f t="shared" ref="C11:H11" si="2">SUM(C12:C13)</f>
        <v>35000</v>
      </c>
      <c r="D11" s="145">
        <f t="shared" si="2"/>
        <v>0</v>
      </c>
      <c r="E11" s="145">
        <f t="shared" si="2"/>
        <v>0</v>
      </c>
      <c r="F11" s="145">
        <f t="shared" si="2"/>
        <v>3000</v>
      </c>
      <c r="G11" s="145">
        <f t="shared" si="2"/>
        <v>0</v>
      </c>
      <c r="H11" s="145">
        <f t="shared" si="2"/>
        <v>0</v>
      </c>
    </row>
    <row r="12" spans="1:8" s="1" customFormat="1" x14ac:dyDescent="0.2">
      <c r="A12" s="95">
        <v>661</v>
      </c>
      <c r="B12" s="96"/>
      <c r="C12" s="97">
        <v>35000</v>
      </c>
      <c r="D12" s="97"/>
      <c r="E12" s="97"/>
      <c r="F12" s="97"/>
      <c r="G12" s="98"/>
      <c r="H12" s="99"/>
    </row>
    <row r="13" spans="1:8" s="1" customFormat="1" x14ac:dyDescent="0.2">
      <c r="A13" s="106">
        <v>663</v>
      </c>
      <c r="B13" s="107"/>
      <c r="C13" s="108"/>
      <c r="D13" s="108"/>
      <c r="E13" s="108"/>
      <c r="F13" s="108">
        <v>3000</v>
      </c>
      <c r="G13" s="109"/>
      <c r="H13" s="110"/>
    </row>
    <row r="14" spans="1:8" s="1" customFormat="1" x14ac:dyDescent="0.2">
      <c r="A14" s="106"/>
      <c r="B14" s="107"/>
      <c r="C14" s="108"/>
      <c r="D14" s="108"/>
      <c r="E14" s="108"/>
      <c r="F14" s="108"/>
      <c r="G14" s="109"/>
      <c r="H14" s="110"/>
    </row>
    <row r="15" spans="1:8" s="1" customFormat="1" ht="13.5" thickBot="1" x14ac:dyDescent="0.25">
      <c r="A15" s="100"/>
      <c r="B15" s="101"/>
      <c r="C15" s="102"/>
      <c r="D15" s="102"/>
      <c r="E15" s="102"/>
      <c r="F15" s="102"/>
      <c r="G15" s="103"/>
      <c r="H15" s="104"/>
    </row>
    <row r="16" spans="1:8" s="1" customFormat="1" ht="30" customHeight="1" thickBot="1" x14ac:dyDescent="0.25">
      <c r="A16" s="11" t="s">
        <v>17</v>
      </c>
      <c r="B16" s="105">
        <f>B5+B9+B11</f>
        <v>0</v>
      </c>
      <c r="C16" s="105">
        <f t="shared" ref="C16:H16" si="3">C5+C9+C11</f>
        <v>35000</v>
      </c>
      <c r="D16" s="105">
        <f t="shared" si="3"/>
        <v>237500</v>
      </c>
      <c r="E16" s="105">
        <f t="shared" si="3"/>
        <v>11186500</v>
      </c>
      <c r="F16" s="105">
        <f t="shared" si="3"/>
        <v>3000</v>
      </c>
      <c r="G16" s="105">
        <f t="shared" si="3"/>
        <v>0</v>
      </c>
      <c r="H16" s="105">
        <f t="shared" si="3"/>
        <v>0</v>
      </c>
    </row>
    <row r="17" spans="1:8" s="1" customFormat="1" ht="28.5" customHeight="1" thickBot="1" x14ac:dyDescent="0.25">
      <c r="A17" s="11" t="s">
        <v>42</v>
      </c>
      <c r="B17" s="178">
        <f>B16+C16+D16+E16+F16+G16+H16</f>
        <v>11462000</v>
      </c>
      <c r="C17" s="179"/>
      <c r="D17" s="179"/>
      <c r="E17" s="179"/>
      <c r="F17" s="179"/>
      <c r="G17" s="179"/>
      <c r="H17" s="180"/>
    </row>
    <row r="18" spans="1:8" ht="13.5" thickBot="1" x14ac:dyDescent="0.25">
      <c r="A18" s="113"/>
      <c r="B18" s="113"/>
      <c r="C18" s="113"/>
      <c r="D18" s="7"/>
      <c r="E18" s="12"/>
      <c r="F18" s="114"/>
      <c r="G18" s="114"/>
      <c r="H18" s="10"/>
    </row>
    <row r="19" spans="1:8" ht="26.25" customHeight="1" thickBot="1" x14ac:dyDescent="0.25">
      <c r="A19" s="67" t="s">
        <v>9</v>
      </c>
      <c r="B19" s="175" t="s">
        <v>46</v>
      </c>
      <c r="C19" s="181"/>
      <c r="D19" s="181"/>
      <c r="E19" s="181"/>
      <c r="F19" s="181"/>
      <c r="G19" s="181"/>
      <c r="H19" s="182"/>
    </row>
    <row r="20" spans="1:8" ht="90" thickBot="1" x14ac:dyDescent="0.25">
      <c r="A20" s="68" t="s">
        <v>45</v>
      </c>
      <c r="B20" s="83" t="s">
        <v>10</v>
      </c>
      <c r="C20" s="84" t="s">
        <v>11</v>
      </c>
      <c r="D20" s="84" t="s">
        <v>12</v>
      </c>
      <c r="E20" s="84" t="s">
        <v>13</v>
      </c>
      <c r="F20" s="84" t="s">
        <v>14</v>
      </c>
      <c r="G20" s="84" t="s">
        <v>38</v>
      </c>
      <c r="H20" s="85" t="s">
        <v>16</v>
      </c>
    </row>
    <row r="21" spans="1:8" x14ac:dyDescent="0.2">
      <c r="A21" s="88">
        <v>63</v>
      </c>
      <c r="B21" s="89"/>
      <c r="C21" s="90"/>
      <c r="D21" s="91"/>
      <c r="E21" s="92">
        <v>11172000</v>
      </c>
      <c r="F21" s="92"/>
      <c r="G21" s="93"/>
      <c r="H21" s="94"/>
    </row>
    <row r="22" spans="1:8" x14ac:dyDescent="0.2">
      <c r="A22" s="95">
        <v>64</v>
      </c>
      <c r="B22" s="96"/>
      <c r="C22" s="97"/>
      <c r="D22" s="97"/>
      <c r="E22" s="97"/>
      <c r="F22" s="97"/>
      <c r="G22" s="98"/>
      <c r="H22" s="99"/>
    </row>
    <row r="23" spans="1:8" x14ac:dyDescent="0.2">
      <c r="A23" s="95">
        <v>65</v>
      </c>
      <c r="B23" s="96"/>
      <c r="C23" s="97"/>
      <c r="D23" s="97">
        <v>247000</v>
      </c>
      <c r="E23" s="97"/>
      <c r="F23" s="97"/>
      <c r="G23" s="98"/>
      <c r="H23" s="99"/>
    </row>
    <row r="24" spans="1:8" x14ac:dyDescent="0.2">
      <c r="A24" s="95">
        <v>66</v>
      </c>
      <c r="B24" s="96"/>
      <c r="C24" s="97">
        <v>35000</v>
      </c>
      <c r="D24" s="97"/>
      <c r="E24" s="97"/>
      <c r="F24" s="97">
        <v>3000</v>
      </c>
      <c r="G24" s="98"/>
      <c r="H24" s="99"/>
    </row>
    <row r="25" spans="1:8" x14ac:dyDescent="0.2">
      <c r="A25" s="95">
        <v>67</v>
      </c>
      <c r="B25" s="96"/>
      <c r="C25" s="97"/>
      <c r="D25" s="97"/>
      <c r="E25" s="97"/>
      <c r="F25" s="97"/>
      <c r="G25" s="98"/>
      <c r="H25" s="99"/>
    </row>
    <row r="26" spans="1:8" x14ac:dyDescent="0.2">
      <c r="A26" s="95"/>
      <c r="B26" s="96"/>
      <c r="C26" s="97"/>
      <c r="D26" s="97"/>
      <c r="E26" s="97"/>
      <c r="F26" s="97"/>
      <c r="G26" s="98"/>
      <c r="H26" s="99"/>
    </row>
    <row r="27" spans="1:8" x14ac:dyDescent="0.2">
      <c r="A27" s="95"/>
      <c r="B27" s="96"/>
      <c r="C27" s="97"/>
      <c r="D27" s="97"/>
      <c r="E27" s="97"/>
      <c r="F27" s="97"/>
      <c r="G27" s="98"/>
      <c r="H27" s="99"/>
    </row>
    <row r="28" spans="1:8" ht="13.5" thickBot="1" x14ac:dyDescent="0.25">
      <c r="A28" s="100"/>
      <c r="B28" s="101"/>
      <c r="C28" s="102"/>
      <c r="D28" s="102"/>
      <c r="E28" s="102"/>
      <c r="F28" s="102"/>
      <c r="G28" s="103"/>
      <c r="H28" s="104"/>
    </row>
    <row r="29" spans="1:8" s="1" customFormat="1" ht="30" customHeight="1" thickBot="1" x14ac:dyDescent="0.25">
      <c r="A29" s="11" t="s">
        <v>17</v>
      </c>
      <c r="B29" s="105">
        <f>SUM(B21:B28)</f>
        <v>0</v>
      </c>
      <c r="C29" s="105">
        <f t="shared" ref="C29:H29" si="4">SUM(C21:C28)</f>
        <v>35000</v>
      </c>
      <c r="D29" s="105">
        <f t="shared" si="4"/>
        <v>247000</v>
      </c>
      <c r="E29" s="105">
        <f t="shared" si="4"/>
        <v>11172000</v>
      </c>
      <c r="F29" s="105">
        <f t="shared" si="4"/>
        <v>3000</v>
      </c>
      <c r="G29" s="105">
        <f t="shared" si="4"/>
        <v>0</v>
      </c>
      <c r="H29" s="105">
        <f t="shared" si="4"/>
        <v>0</v>
      </c>
    </row>
    <row r="30" spans="1:8" s="1" customFormat="1" ht="28.5" customHeight="1" thickBot="1" x14ac:dyDescent="0.25">
      <c r="A30" s="11" t="s">
        <v>47</v>
      </c>
      <c r="B30" s="178">
        <f>B29+C29+D29+E29+F29+G29+H29</f>
        <v>11457000</v>
      </c>
      <c r="C30" s="179"/>
      <c r="D30" s="179"/>
      <c r="E30" s="179"/>
      <c r="F30" s="179"/>
      <c r="G30" s="179"/>
      <c r="H30" s="180"/>
    </row>
    <row r="31" spans="1:8" ht="13.5" thickBot="1" x14ac:dyDescent="0.25">
      <c r="D31" s="14"/>
      <c r="E31" s="15"/>
    </row>
    <row r="32" spans="1:8" ht="26.25" customHeight="1" thickBot="1" x14ac:dyDescent="0.25">
      <c r="A32" s="67" t="s">
        <v>9</v>
      </c>
      <c r="B32" s="175" t="s">
        <v>52</v>
      </c>
      <c r="C32" s="176"/>
      <c r="D32" s="176"/>
      <c r="E32" s="176"/>
      <c r="F32" s="176"/>
      <c r="G32" s="176"/>
      <c r="H32" s="177"/>
    </row>
    <row r="33" spans="1:8" ht="90" thickBot="1" x14ac:dyDescent="0.25">
      <c r="A33" s="68" t="s">
        <v>45</v>
      </c>
      <c r="B33" s="83" t="s">
        <v>10</v>
      </c>
      <c r="C33" s="84" t="s">
        <v>11</v>
      </c>
      <c r="D33" s="84" t="s">
        <v>12</v>
      </c>
      <c r="E33" s="84" t="s">
        <v>13</v>
      </c>
      <c r="F33" s="84" t="s">
        <v>14</v>
      </c>
      <c r="G33" s="84" t="s">
        <v>38</v>
      </c>
      <c r="H33" s="85" t="s">
        <v>16</v>
      </c>
    </row>
    <row r="34" spans="1:8" x14ac:dyDescent="0.2">
      <c r="A34" s="88">
        <v>63</v>
      </c>
      <c r="B34" s="89"/>
      <c r="C34" s="90"/>
      <c r="D34" s="91"/>
      <c r="E34" s="92">
        <v>11172000</v>
      </c>
      <c r="F34" s="92"/>
      <c r="G34" s="93"/>
      <c r="H34" s="94"/>
    </row>
    <row r="35" spans="1:8" x14ac:dyDescent="0.2">
      <c r="A35" s="95">
        <v>64</v>
      </c>
      <c r="B35" s="96"/>
      <c r="C35" s="97"/>
      <c r="D35" s="97"/>
      <c r="E35" s="97"/>
      <c r="F35" s="97"/>
      <c r="G35" s="98"/>
      <c r="H35" s="99"/>
    </row>
    <row r="36" spans="1:8" x14ac:dyDescent="0.2">
      <c r="A36" s="95">
        <v>65</v>
      </c>
      <c r="B36" s="96"/>
      <c r="C36" s="97"/>
      <c r="D36" s="97">
        <v>247000</v>
      </c>
      <c r="E36" s="97"/>
      <c r="F36" s="97"/>
      <c r="G36" s="98"/>
      <c r="H36" s="99"/>
    </row>
    <row r="37" spans="1:8" x14ac:dyDescent="0.2">
      <c r="A37" s="95">
        <v>66</v>
      </c>
      <c r="B37" s="96"/>
      <c r="C37" s="97">
        <v>35000</v>
      </c>
      <c r="D37" s="97"/>
      <c r="E37" s="97"/>
      <c r="F37" s="97">
        <v>3000</v>
      </c>
      <c r="G37" s="98"/>
      <c r="H37" s="99"/>
    </row>
    <row r="38" spans="1:8" x14ac:dyDescent="0.2">
      <c r="A38" s="95">
        <v>67</v>
      </c>
      <c r="B38" s="96"/>
      <c r="C38" s="97"/>
      <c r="D38" s="97"/>
      <c r="E38" s="97"/>
      <c r="F38" s="97"/>
      <c r="G38" s="98"/>
      <c r="H38" s="99"/>
    </row>
    <row r="39" spans="1:8" ht="13.5" customHeight="1" x14ac:dyDescent="0.2">
      <c r="A39" s="95"/>
      <c r="B39" s="96"/>
      <c r="C39" s="97"/>
      <c r="D39" s="97"/>
      <c r="E39" s="97"/>
      <c r="F39" s="97"/>
      <c r="G39" s="98"/>
      <c r="H39" s="99"/>
    </row>
    <row r="40" spans="1:8" ht="13.5" customHeight="1" x14ac:dyDescent="0.2">
      <c r="A40" s="95"/>
      <c r="B40" s="96"/>
      <c r="C40" s="97"/>
      <c r="D40" s="97"/>
      <c r="E40" s="97"/>
      <c r="F40" s="97"/>
      <c r="G40" s="98"/>
      <c r="H40" s="99"/>
    </row>
    <row r="41" spans="1:8" ht="13.5" customHeight="1" thickBot="1" x14ac:dyDescent="0.25">
      <c r="A41" s="100"/>
      <c r="B41" s="101"/>
      <c r="C41" s="102"/>
      <c r="D41" s="102"/>
      <c r="E41" s="102"/>
      <c r="F41" s="102"/>
      <c r="G41" s="103"/>
      <c r="H41" s="104"/>
    </row>
    <row r="42" spans="1:8" s="1" customFormat="1" ht="30" customHeight="1" thickBot="1" x14ac:dyDescent="0.25">
      <c r="A42" s="11" t="s">
        <v>17</v>
      </c>
      <c r="B42" s="105">
        <f>SUM(B34:B41)</f>
        <v>0</v>
      </c>
      <c r="C42" s="105">
        <f t="shared" ref="C42:H42" si="5">SUM(C34:C41)</f>
        <v>35000</v>
      </c>
      <c r="D42" s="105">
        <f t="shared" si="5"/>
        <v>247000</v>
      </c>
      <c r="E42" s="105">
        <f t="shared" si="5"/>
        <v>11172000</v>
      </c>
      <c r="F42" s="105">
        <f t="shared" si="5"/>
        <v>3000</v>
      </c>
      <c r="G42" s="105">
        <f t="shared" si="5"/>
        <v>0</v>
      </c>
      <c r="H42" s="105">
        <f t="shared" si="5"/>
        <v>0</v>
      </c>
    </row>
    <row r="43" spans="1:8" s="1" customFormat="1" ht="28.5" customHeight="1" thickBot="1" x14ac:dyDescent="0.25">
      <c r="A43" s="11" t="s">
        <v>53</v>
      </c>
      <c r="B43" s="178">
        <f>B42+C42+D42+E42+F42+G42+H42</f>
        <v>11457000</v>
      </c>
      <c r="C43" s="179"/>
      <c r="D43" s="179"/>
      <c r="E43" s="179"/>
      <c r="F43" s="179"/>
      <c r="G43" s="179"/>
      <c r="H43" s="180"/>
    </row>
    <row r="44" spans="1:8" ht="13.5" customHeight="1" x14ac:dyDescent="0.2">
      <c r="C44" s="16"/>
      <c r="D44" s="14"/>
      <c r="E44" s="17"/>
    </row>
    <row r="45" spans="1:8" ht="13.5" customHeight="1" x14ac:dyDescent="0.2">
      <c r="C45" s="16"/>
      <c r="D45" s="18"/>
      <c r="E45" s="19"/>
    </row>
    <row r="46" spans="1:8" ht="13.5" customHeight="1" x14ac:dyDescent="0.2">
      <c r="D46" s="20"/>
      <c r="E46" s="21"/>
    </row>
    <row r="47" spans="1:8" ht="13.5" customHeight="1" x14ac:dyDescent="0.2">
      <c r="D47" s="22"/>
      <c r="E47" s="23"/>
    </row>
    <row r="48" spans="1:8" ht="13.5" customHeight="1" x14ac:dyDescent="0.2">
      <c r="D48" s="14"/>
      <c r="E48" s="15"/>
    </row>
    <row r="49" spans="2:5" ht="28.5" customHeight="1" x14ac:dyDescent="0.2">
      <c r="C49" s="16"/>
      <c r="D49" s="14"/>
      <c r="E49" s="24"/>
    </row>
    <row r="50" spans="2:5" ht="13.5" customHeight="1" x14ac:dyDescent="0.2">
      <c r="C50" s="16"/>
      <c r="D50" s="14"/>
      <c r="E50" s="19"/>
    </row>
    <row r="51" spans="2:5" ht="13.5" customHeight="1" x14ac:dyDescent="0.2">
      <c r="D51" s="14"/>
      <c r="E51" s="15"/>
    </row>
    <row r="52" spans="2:5" ht="13.5" customHeight="1" x14ac:dyDescent="0.2">
      <c r="D52" s="14"/>
      <c r="E52" s="23"/>
    </row>
    <row r="53" spans="2:5" ht="13.5" customHeight="1" x14ac:dyDescent="0.2">
      <c r="D53" s="14"/>
      <c r="E53" s="15"/>
    </row>
    <row r="54" spans="2:5" ht="22.5" customHeight="1" x14ac:dyDescent="0.2">
      <c r="D54" s="14"/>
      <c r="E54" s="25"/>
    </row>
    <row r="55" spans="2:5" ht="13.5" customHeight="1" x14ac:dyDescent="0.2">
      <c r="D55" s="20"/>
      <c r="E55" s="21"/>
    </row>
    <row r="56" spans="2:5" ht="13.5" customHeight="1" x14ac:dyDescent="0.2">
      <c r="B56" s="16"/>
      <c r="D56" s="20"/>
      <c r="E56" s="26"/>
    </row>
    <row r="57" spans="2:5" ht="13.5" customHeight="1" x14ac:dyDescent="0.2">
      <c r="C57" s="16"/>
      <c r="D57" s="20"/>
      <c r="E57" s="27"/>
    </row>
    <row r="58" spans="2:5" ht="13.5" customHeight="1" x14ac:dyDescent="0.2">
      <c r="C58" s="16"/>
      <c r="D58" s="22"/>
      <c r="E58" s="19"/>
    </row>
    <row r="59" spans="2:5" ht="13.5" customHeight="1" x14ac:dyDescent="0.2">
      <c r="D59" s="14"/>
      <c r="E59" s="15"/>
    </row>
    <row r="60" spans="2:5" ht="13.5" customHeight="1" x14ac:dyDescent="0.2">
      <c r="B60" s="16"/>
      <c r="D60" s="14"/>
      <c r="E60" s="17"/>
    </row>
    <row r="61" spans="2:5" ht="13.5" customHeight="1" x14ac:dyDescent="0.2">
      <c r="C61" s="16"/>
      <c r="D61" s="14"/>
      <c r="E61" s="26"/>
    </row>
    <row r="62" spans="2:5" ht="13.5" customHeight="1" x14ac:dyDescent="0.2">
      <c r="C62" s="16"/>
      <c r="D62" s="22"/>
      <c r="E62" s="19"/>
    </row>
    <row r="63" spans="2:5" ht="13.5" customHeight="1" x14ac:dyDescent="0.2">
      <c r="D63" s="20"/>
      <c r="E63" s="15"/>
    </row>
    <row r="64" spans="2:5" ht="13.5" customHeight="1" x14ac:dyDescent="0.2">
      <c r="C64" s="16"/>
      <c r="D64" s="20"/>
      <c r="E64" s="26"/>
    </row>
    <row r="65" spans="1:5" ht="22.5" customHeight="1" x14ac:dyDescent="0.2">
      <c r="D65" s="22"/>
      <c r="E65" s="25"/>
    </row>
    <row r="66" spans="1:5" ht="13.5" customHeight="1" x14ac:dyDescent="0.2">
      <c r="D66" s="14"/>
      <c r="E66" s="15"/>
    </row>
    <row r="67" spans="1:5" ht="13.5" customHeight="1" x14ac:dyDescent="0.2">
      <c r="D67" s="22"/>
      <c r="E67" s="19"/>
    </row>
    <row r="68" spans="1:5" ht="13.5" customHeight="1" x14ac:dyDescent="0.2">
      <c r="D68" s="14"/>
      <c r="E68" s="15"/>
    </row>
    <row r="69" spans="1:5" ht="13.5" customHeight="1" x14ac:dyDescent="0.2">
      <c r="D69" s="14"/>
      <c r="E69" s="15"/>
    </row>
    <row r="70" spans="1:5" ht="13.5" customHeight="1" x14ac:dyDescent="0.2">
      <c r="A70" s="16"/>
      <c r="D70" s="28"/>
      <c r="E70" s="26"/>
    </row>
    <row r="71" spans="1:5" ht="13.5" customHeight="1" x14ac:dyDescent="0.2">
      <c r="B71" s="16"/>
      <c r="C71" s="16"/>
      <c r="D71" s="29"/>
      <c r="E71" s="26"/>
    </row>
    <row r="72" spans="1:5" ht="13.5" customHeight="1" x14ac:dyDescent="0.2">
      <c r="B72" s="16"/>
      <c r="C72" s="16"/>
      <c r="D72" s="29"/>
      <c r="E72" s="17"/>
    </row>
    <row r="73" spans="1:5" ht="13.5" customHeight="1" x14ac:dyDescent="0.2">
      <c r="B73" s="16"/>
      <c r="C73" s="16"/>
      <c r="D73" s="22"/>
      <c r="E73" s="23"/>
    </row>
    <row r="74" spans="1:5" x14ac:dyDescent="0.2">
      <c r="D74" s="14"/>
      <c r="E74" s="15"/>
    </row>
    <row r="75" spans="1:5" x14ac:dyDescent="0.2">
      <c r="B75" s="16"/>
      <c r="D75" s="14"/>
      <c r="E75" s="26"/>
    </row>
    <row r="76" spans="1:5" x14ac:dyDescent="0.2">
      <c r="C76" s="16"/>
      <c r="D76" s="14"/>
      <c r="E76" s="17"/>
    </row>
    <row r="77" spans="1:5" x14ac:dyDescent="0.2">
      <c r="C77" s="16"/>
      <c r="D77" s="22"/>
      <c r="E77" s="19"/>
    </row>
    <row r="78" spans="1:5" x14ac:dyDescent="0.2">
      <c r="D78" s="14"/>
      <c r="E78" s="15"/>
    </row>
    <row r="79" spans="1:5" x14ac:dyDescent="0.2">
      <c r="D79" s="14"/>
      <c r="E79" s="15"/>
    </row>
    <row r="80" spans="1:5" x14ac:dyDescent="0.2">
      <c r="D80" s="30"/>
      <c r="E80" s="31"/>
    </row>
    <row r="81" spans="1:5" x14ac:dyDescent="0.2">
      <c r="D81" s="14"/>
      <c r="E81" s="15"/>
    </row>
    <row r="82" spans="1:5" x14ac:dyDescent="0.2">
      <c r="D82" s="14"/>
      <c r="E82" s="15"/>
    </row>
    <row r="83" spans="1:5" x14ac:dyDescent="0.2">
      <c r="D83" s="14"/>
      <c r="E83" s="15"/>
    </row>
    <row r="84" spans="1:5" x14ac:dyDescent="0.2">
      <c r="D84" s="22"/>
      <c r="E84" s="19"/>
    </row>
    <row r="85" spans="1:5" x14ac:dyDescent="0.2">
      <c r="D85" s="14"/>
      <c r="E85" s="15"/>
    </row>
    <row r="86" spans="1:5" x14ac:dyDescent="0.2">
      <c r="D86" s="22"/>
      <c r="E86" s="19"/>
    </row>
    <row r="87" spans="1:5" x14ac:dyDescent="0.2">
      <c r="D87" s="14"/>
      <c r="E87" s="15"/>
    </row>
    <row r="88" spans="1:5" x14ac:dyDescent="0.2">
      <c r="D88" s="14"/>
      <c r="E88" s="15"/>
    </row>
    <row r="89" spans="1:5" x14ac:dyDescent="0.2">
      <c r="D89" s="14"/>
      <c r="E89" s="15"/>
    </row>
    <row r="90" spans="1:5" x14ac:dyDescent="0.2">
      <c r="D90" s="14"/>
      <c r="E90" s="15"/>
    </row>
    <row r="91" spans="1:5" ht="28.5" customHeight="1" x14ac:dyDescent="0.2">
      <c r="A91" s="32"/>
      <c r="B91" s="32"/>
      <c r="C91" s="32"/>
      <c r="D91" s="33"/>
      <c r="E91" s="34"/>
    </row>
    <row r="92" spans="1:5" x14ac:dyDescent="0.2">
      <c r="C92" s="16"/>
      <c r="D92" s="14"/>
      <c r="E92" s="17"/>
    </row>
    <row r="93" spans="1:5" x14ac:dyDescent="0.2">
      <c r="D93" s="35"/>
      <c r="E93" s="36"/>
    </row>
    <row r="94" spans="1:5" x14ac:dyDescent="0.2">
      <c r="D94" s="14"/>
      <c r="E94" s="15"/>
    </row>
    <row r="95" spans="1:5" x14ac:dyDescent="0.2">
      <c r="D95" s="30"/>
      <c r="E95" s="31"/>
    </row>
    <row r="96" spans="1:5" x14ac:dyDescent="0.2">
      <c r="D96" s="30"/>
      <c r="E96" s="31"/>
    </row>
    <row r="97" spans="3:5" x14ac:dyDescent="0.2">
      <c r="D97" s="14"/>
      <c r="E97" s="15"/>
    </row>
    <row r="98" spans="3:5" x14ac:dyDescent="0.2">
      <c r="D98" s="22"/>
      <c r="E98" s="19"/>
    </row>
    <row r="99" spans="3:5" x14ac:dyDescent="0.2">
      <c r="D99" s="14"/>
      <c r="E99" s="15"/>
    </row>
    <row r="100" spans="3:5" x14ac:dyDescent="0.2">
      <c r="D100" s="14"/>
      <c r="E100" s="15"/>
    </row>
    <row r="101" spans="3:5" x14ac:dyDescent="0.2">
      <c r="D101" s="22"/>
      <c r="E101" s="19"/>
    </row>
    <row r="102" spans="3:5" x14ac:dyDescent="0.2">
      <c r="D102" s="14"/>
      <c r="E102" s="15"/>
    </row>
    <row r="103" spans="3:5" x14ac:dyDescent="0.2">
      <c r="D103" s="30"/>
      <c r="E103" s="31"/>
    </row>
    <row r="104" spans="3:5" x14ac:dyDescent="0.2">
      <c r="D104" s="22"/>
      <c r="E104" s="36"/>
    </row>
    <row r="105" spans="3:5" x14ac:dyDescent="0.2">
      <c r="D105" s="20"/>
      <c r="E105" s="31"/>
    </row>
    <row r="106" spans="3:5" x14ac:dyDescent="0.2">
      <c r="D106" s="22"/>
      <c r="E106" s="19"/>
    </row>
    <row r="107" spans="3:5" x14ac:dyDescent="0.2">
      <c r="D107" s="14"/>
      <c r="E107" s="15"/>
    </row>
    <row r="108" spans="3:5" x14ac:dyDescent="0.2">
      <c r="C108" s="16"/>
      <c r="D108" s="14"/>
      <c r="E108" s="17"/>
    </row>
    <row r="109" spans="3:5" x14ac:dyDescent="0.2">
      <c r="D109" s="20"/>
      <c r="E109" s="19"/>
    </row>
    <row r="110" spans="3:5" x14ac:dyDescent="0.2">
      <c r="D110" s="20"/>
      <c r="E110" s="31"/>
    </row>
    <row r="111" spans="3:5" x14ac:dyDescent="0.2">
      <c r="C111" s="16"/>
      <c r="D111" s="20"/>
      <c r="E111" s="37"/>
    </row>
    <row r="112" spans="3:5" x14ac:dyDescent="0.2">
      <c r="C112" s="16"/>
      <c r="D112" s="22"/>
      <c r="E112" s="23"/>
    </row>
    <row r="113" spans="1:5" x14ac:dyDescent="0.2">
      <c r="D113" s="14"/>
      <c r="E113" s="15"/>
    </row>
    <row r="114" spans="1:5" x14ac:dyDescent="0.2">
      <c r="D114" s="35"/>
      <c r="E114" s="38"/>
    </row>
    <row r="115" spans="1:5" ht="11.25" customHeight="1" x14ac:dyDescent="0.2">
      <c r="D115" s="30"/>
      <c r="E115" s="31"/>
    </row>
    <row r="116" spans="1:5" ht="24" customHeight="1" x14ac:dyDescent="0.2">
      <c r="B116" s="16"/>
      <c r="D116" s="30"/>
      <c r="E116" s="39"/>
    </row>
    <row r="117" spans="1:5" ht="15" customHeight="1" x14ac:dyDescent="0.2">
      <c r="C117" s="16"/>
      <c r="D117" s="30"/>
      <c r="E117" s="39"/>
    </row>
    <row r="118" spans="1:5" ht="11.25" customHeight="1" x14ac:dyDescent="0.2">
      <c r="D118" s="35"/>
      <c r="E118" s="36"/>
    </row>
    <row r="119" spans="1:5" x14ac:dyDescent="0.2">
      <c r="D119" s="30"/>
      <c r="E119" s="31"/>
    </row>
    <row r="120" spans="1:5" ht="13.5" customHeight="1" x14ac:dyDescent="0.2">
      <c r="B120" s="16"/>
      <c r="D120" s="30"/>
      <c r="E120" s="40"/>
    </row>
    <row r="121" spans="1:5" ht="12.75" customHeight="1" x14ac:dyDescent="0.2">
      <c r="C121" s="16"/>
      <c r="D121" s="30"/>
      <c r="E121" s="17"/>
    </row>
    <row r="122" spans="1:5" ht="12.75" customHeight="1" x14ac:dyDescent="0.2">
      <c r="C122" s="16"/>
      <c r="D122" s="22"/>
      <c r="E122" s="23"/>
    </row>
    <row r="123" spans="1:5" x14ac:dyDescent="0.2">
      <c r="D123" s="14"/>
      <c r="E123" s="15"/>
    </row>
    <row r="124" spans="1:5" x14ac:dyDescent="0.2">
      <c r="C124" s="16"/>
      <c r="D124" s="14"/>
      <c r="E124" s="37"/>
    </row>
    <row r="125" spans="1:5" x14ac:dyDescent="0.2">
      <c r="D125" s="35"/>
      <c r="E125" s="36"/>
    </row>
    <row r="126" spans="1:5" x14ac:dyDescent="0.2">
      <c r="D126" s="30"/>
      <c r="E126" s="31"/>
    </row>
    <row r="127" spans="1:5" x14ac:dyDescent="0.2">
      <c r="D127" s="14"/>
      <c r="E127" s="15"/>
    </row>
    <row r="128" spans="1:5" ht="19.5" customHeight="1" x14ac:dyDescent="0.2">
      <c r="A128" s="41"/>
      <c r="B128" s="6"/>
      <c r="C128" s="6"/>
      <c r="D128" s="6"/>
      <c r="E128" s="26"/>
    </row>
    <row r="129" spans="1:5" ht="15" customHeight="1" x14ac:dyDescent="0.2">
      <c r="A129" s="16"/>
      <c r="D129" s="28"/>
      <c r="E129" s="26"/>
    </row>
    <row r="130" spans="1:5" x14ac:dyDescent="0.2">
      <c r="A130" s="16"/>
      <c r="B130" s="16"/>
      <c r="D130" s="28"/>
      <c r="E130" s="17"/>
    </row>
    <row r="131" spans="1:5" x14ac:dyDescent="0.2">
      <c r="C131" s="16"/>
      <c r="D131" s="14"/>
      <c r="E131" s="26"/>
    </row>
    <row r="132" spans="1:5" x14ac:dyDescent="0.2">
      <c r="D132" s="18"/>
      <c r="E132" s="19"/>
    </row>
    <row r="133" spans="1:5" x14ac:dyDescent="0.2">
      <c r="B133" s="16"/>
      <c r="D133" s="14"/>
      <c r="E133" s="17"/>
    </row>
    <row r="134" spans="1:5" x14ac:dyDescent="0.2">
      <c r="C134" s="16"/>
      <c r="D134" s="14"/>
      <c r="E134" s="17"/>
    </row>
    <row r="135" spans="1:5" x14ac:dyDescent="0.2">
      <c r="D135" s="22"/>
      <c r="E135" s="23"/>
    </row>
    <row r="136" spans="1:5" ht="22.5" customHeight="1" x14ac:dyDescent="0.2">
      <c r="C136" s="16"/>
      <c r="D136" s="14"/>
      <c r="E136" s="24"/>
    </row>
    <row r="137" spans="1:5" x14ac:dyDescent="0.2">
      <c r="D137" s="14"/>
      <c r="E137" s="23"/>
    </row>
    <row r="138" spans="1:5" x14ac:dyDescent="0.2">
      <c r="B138" s="16"/>
      <c r="D138" s="20"/>
      <c r="E138" s="26"/>
    </row>
    <row r="139" spans="1:5" x14ac:dyDescent="0.2">
      <c r="C139" s="16"/>
      <c r="D139" s="20"/>
      <c r="E139" s="27"/>
    </row>
    <row r="140" spans="1:5" x14ac:dyDescent="0.2">
      <c r="D140" s="22"/>
      <c r="E140" s="19"/>
    </row>
    <row r="141" spans="1:5" ht="13.5" customHeight="1" x14ac:dyDescent="0.2">
      <c r="A141" s="16"/>
      <c r="D141" s="28"/>
      <c r="E141" s="26"/>
    </row>
    <row r="142" spans="1:5" ht="13.5" customHeight="1" x14ac:dyDescent="0.2">
      <c r="B142" s="16"/>
      <c r="D142" s="14"/>
      <c r="E142" s="26"/>
    </row>
    <row r="143" spans="1:5" ht="13.5" customHeight="1" x14ac:dyDescent="0.2">
      <c r="C143" s="16"/>
      <c r="D143" s="14"/>
      <c r="E143" s="17"/>
    </row>
    <row r="144" spans="1:5" x14ac:dyDescent="0.2">
      <c r="C144" s="16"/>
      <c r="D144" s="22"/>
      <c r="E144" s="19"/>
    </row>
    <row r="145" spans="1:5" x14ac:dyDescent="0.2">
      <c r="C145" s="16"/>
      <c r="D145" s="14"/>
      <c r="E145" s="17"/>
    </row>
    <row r="146" spans="1:5" x14ac:dyDescent="0.2">
      <c r="D146" s="35"/>
      <c r="E146" s="36"/>
    </row>
    <row r="147" spans="1:5" x14ac:dyDescent="0.2">
      <c r="C147" s="16"/>
      <c r="D147" s="20"/>
      <c r="E147" s="37"/>
    </row>
    <row r="148" spans="1:5" x14ac:dyDescent="0.2">
      <c r="C148" s="16"/>
      <c r="D148" s="22"/>
      <c r="E148" s="23"/>
    </row>
    <row r="149" spans="1:5" x14ac:dyDescent="0.2">
      <c r="D149" s="35"/>
      <c r="E149" s="42"/>
    </row>
    <row r="150" spans="1:5" x14ac:dyDescent="0.2">
      <c r="B150" s="16"/>
      <c r="D150" s="30"/>
      <c r="E150" s="40"/>
    </row>
    <row r="151" spans="1:5" x14ac:dyDescent="0.2">
      <c r="C151" s="16"/>
      <c r="D151" s="30"/>
      <c r="E151" s="17"/>
    </row>
    <row r="152" spans="1:5" x14ac:dyDescent="0.2">
      <c r="C152" s="16"/>
      <c r="D152" s="22"/>
      <c r="E152" s="23"/>
    </row>
    <row r="153" spans="1:5" x14ac:dyDescent="0.2">
      <c r="C153" s="16"/>
      <c r="D153" s="22"/>
      <c r="E153" s="23"/>
    </row>
    <row r="154" spans="1:5" x14ac:dyDescent="0.2">
      <c r="D154" s="14"/>
      <c r="E154" s="15"/>
    </row>
    <row r="155" spans="1:5" s="43" customFormat="1" ht="18" customHeight="1" x14ac:dyDescent="0.25">
      <c r="A155" s="173"/>
      <c r="B155" s="174"/>
      <c r="C155" s="174"/>
      <c r="D155" s="174"/>
      <c r="E155" s="174"/>
    </row>
    <row r="156" spans="1:5" ht="28.5" customHeight="1" x14ac:dyDescent="0.2">
      <c r="A156" s="32"/>
      <c r="B156" s="32"/>
      <c r="C156" s="32"/>
      <c r="D156" s="33"/>
      <c r="E156" s="34"/>
    </row>
    <row r="158" spans="1:5" ht="15.75" x14ac:dyDescent="0.2">
      <c r="A158" s="45"/>
      <c r="B158" s="16"/>
      <c r="C158" s="16"/>
      <c r="D158" s="46"/>
      <c r="E158" s="5"/>
    </row>
    <row r="159" spans="1:5" x14ac:dyDescent="0.2">
      <c r="A159" s="16"/>
      <c r="B159" s="16"/>
      <c r="C159" s="16"/>
      <c r="D159" s="46"/>
      <c r="E159" s="5"/>
    </row>
    <row r="160" spans="1:5" ht="17.25" customHeight="1" x14ac:dyDescent="0.2">
      <c r="A160" s="16"/>
      <c r="B160" s="16"/>
      <c r="C160" s="16"/>
      <c r="D160" s="46"/>
      <c r="E160" s="5"/>
    </row>
    <row r="161" spans="1:5" ht="13.5" customHeight="1" x14ac:dyDescent="0.2">
      <c r="A161" s="16"/>
      <c r="B161" s="16"/>
      <c r="C161" s="16"/>
      <c r="D161" s="46"/>
      <c r="E161" s="5"/>
    </row>
    <row r="162" spans="1:5" x14ac:dyDescent="0.2">
      <c r="A162" s="16"/>
      <c r="B162" s="16"/>
      <c r="C162" s="16"/>
      <c r="D162" s="46"/>
      <c r="E162" s="5"/>
    </row>
    <row r="163" spans="1:5" x14ac:dyDescent="0.2">
      <c r="A163" s="16"/>
      <c r="B163" s="16"/>
      <c r="C163" s="16"/>
    </row>
    <row r="164" spans="1:5" x14ac:dyDescent="0.2">
      <c r="A164" s="16"/>
      <c r="B164" s="16"/>
      <c r="C164" s="16"/>
      <c r="D164" s="46"/>
      <c r="E164" s="5"/>
    </row>
    <row r="165" spans="1:5" x14ac:dyDescent="0.2">
      <c r="A165" s="16"/>
      <c r="B165" s="16"/>
      <c r="C165" s="16"/>
      <c r="D165" s="46"/>
      <c r="E165" s="47"/>
    </row>
    <row r="166" spans="1:5" x14ac:dyDescent="0.2">
      <c r="A166" s="16"/>
      <c r="B166" s="16"/>
      <c r="C166" s="16"/>
      <c r="D166" s="46"/>
      <c r="E166" s="5"/>
    </row>
    <row r="167" spans="1:5" ht="22.5" customHeight="1" x14ac:dyDescent="0.2">
      <c r="A167" s="16"/>
      <c r="B167" s="16"/>
      <c r="C167" s="16"/>
      <c r="D167" s="46"/>
      <c r="E167" s="24"/>
    </row>
    <row r="168" spans="1:5" ht="22.5" customHeight="1" x14ac:dyDescent="0.2">
      <c r="D168" s="22"/>
      <c r="E168" s="25"/>
    </row>
  </sheetData>
  <mergeCells count="8">
    <mergeCell ref="A155:E155"/>
    <mergeCell ref="B3:H3"/>
    <mergeCell ref="B43:H43"/>
    <mergeCell ref="A1:H1"/>
    <mergeCell ref="B17:H17"/>
    <mergeCell ref="B19:H19"/>
    <mergeCell ref="B30:H30"/>
    <mergeCell ref="B32:H32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3" manualBreakCount="3">
    <brk id="17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"/>
  <sheetViews>
    <sheetView workbookViewId="0">
      <selection activeCell="B5" sqref="B5"/>
    </sheetView>
  </sheetViews>
  <sheetFormatPr defaultColWidth="11.42578125" defaultRowHeight="12.75" x14ac:dyDescent="0.2"/>
  <cols>
    <col min="1" max="1" width="12.5703125" style="63" customWidth="1"/>
    <col min="2" max="2" width="34.28515625" style="64" customWidth="1"/>
    <col min="3" max="3" width="20.28515625" style="2" customWidth="1"/>
    <col min="4" max="10" width="13.7109375" style="2" customWidth="1"/>
    <col min="11" max="16384" width="11.42578125" style="3"/>
  </cols>
  <sheetData>
    <row r="1" spans="1:19" ht="18" customHeight="1" x14ac:dyDescent="0.2">
      <c r="A1" s="183" t="s">
        <v>18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9" ht="12.75" customHeight="1" x14ac:dyDescent="0.2">
      <c r="A2" s="82"/>
      <c r="B2" s="87"/>
      <c r="C2" s="87"/>
      <c r="D2" s="87"/>
      <c r="E2" s="87"/>
      <c r="F2" s="87"/>
      <c r="G2" s="87"/>
      <c r="H2" s="87"/>
      <c r="I2" s="87"/>
      <c r="J2" s="87"/>
    </row>
    <row r="3" spans="1:19" s="5" customFormat="1" ht="89.25" x14ac:dyDescent="0.2">
      <c r="A3" s="4" t="s">
        <v>19</v>
      </c>
      <c r="B3" s="86" t="s">
        <v>20</v>
      </c>
      <c r="C3" s="4" t="s">
        <v>43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21</v>
      </c>
      <c r="I3" s="4" t="s">
        <v>15</v>
      </c>
      <c r="J3" s="4" t="s">
        <v>16</v>
      </c>
    </row>
    <row r="4" spans="1:19" s="114" customFormat="1" x14ac:dyDescent="0.2">
      <c r="A4" s="62"/>
      <c r="B4" s="8"/>
    </row>
    <row r="5" spans="1:19" s="5" customFormat="1" x14ac:dyDescent="0.2">
      <c r="A5" s="62"/>
      <c r="B5" s="115" t="s">
        <v>57</v>
      </c>
    </row>
    <row r="6" spans="1:19" s="114" customFormat="1" x14ac:dyDescent="0.2">
      <c r="A6" s="62"/>
      <c r="B6" s="8" t="s">
        <v>58</v>
      </c>
    </row>
    <row r="7" spans="1:19" s="5" customFormat="1" x14ac:dyDescent="0.2">
      <c r="A7" s="62"/>
      <c r="B7" s="116" t="s">
        <v>59</v>
      </c>
    </row>
    <row r="8" spans="1:19" s="5" customFormat="1" ht="12.75" customHeight="1" thickBot="1" x14ac:dyDescent="0.25">
      <c r="A8" s="117"/>
      <c r="B8" s="116"/>
      <c r="C8" s="40"/>
      <c r="I8" s="40"/>
      <c r="P8" s="114"/>
      <c r="Q8" s="114"/>
      <c r="R8" s="114"/>
      <c r="S8" s="114"/>
    </row>
    <row r="9" spans="1:19" s="5" customFormat="1" x14ac:dyDescent="0.2">
      <c r="A9" s="130">
        <v>3</v>
      </c>
      <c r="B9" s="131" t="s">
        <v>60</v>
      </c>
      <c r="C9" s="132">
        <f>C10+C14+C19</f>
        <v>11456000</v>
      </c>
      <c r="D9" s="132">
        <f t="shared" ref="D9:J9" si="0">D10+D14+D19</f>
        <v>0</v>
      </c>
      <c r="E9" s="132">
        <f t="shared" si="0"/>
        <v>35000</v>
      </c>
      <c r="F9" s="132">
        <f t="shared" si="0"/>
        <v>233500</v>
      </c>
      <c r="G9" s="132">
        <f t="shared" si="0"/>
        <v>11186500</v>
      </c>
      <c r="H9" s="132">
        <f t="shared" si="0"/>
        <v>1000</v>
      </c>
      <c r="I9" s="132">
        <f t="shared" si="0"/>
        <v>0</v>
      </c>
      <c r="J9" s="133">
        <f t="shared" si="0"/>
        <v>0</v>
      </c>
      <c r="O9" s="1"/>
      <c r="P9" s="1"/>
      <c r="Q9" s="1"/>
      <c r="R9" s="1"/>
    </row>
    <row r="10" spans="1:19" s="5" customFormat="1" x14ac:dyDescent="0.2">
      <c r="A10" s="134">
        <v>31</v>
      </c>
      <c r="B10" s="118" t="s">
        <v>22</v>
      </c>
      <c r="C10" s="119">
        <f>C11+C12+C13</f>
        <v>10748200</v>
      </c>
      <c r="D10" s="119">
        <f t="shared" ref="D10:J10" si="1">D11+D12+D13</f>
        <v>0</v>
      </c>
      <c r="E10" s="119">
        <f t="shared" si="1"/>
        <v>5200</v>
      </c>
      <c r="F10" s="119">
        <f t="shared" si="1"/>
        <v>0</v>
      </c>
      <c r="G10" s="119">
        <f t="shared" si="1"/>
        <v>10743000</v>
      </c>
      <c r="H10" s="119">
        <f t="shared" si="1"/>
        <v>0</v>
      </c>
      <c r="I10" s="119">
        <f t="shared" si="1"/>
        <v>0</v>
      </c>
      <c r="J10" s="135">
        <f t="shared" si="1"/>
        <v>0</v>
      </c>
      <c r="M10" s="114"/>
      <c r="N10" s="114"/>
      <c r="O10" s="114"/>
      <c r="P10" s="114"/>
      <c r="Q10" s="1"/>
      <c r="R10" s="1"/>
    </row>
    <row r="11" spans="1:19" s="114" customFormat="1" x14ac:dyDescent="0.2">
      <c r="A11" s="136">
        <v>311</v>
      </c>
      <c r="B11" s="120" t="s">
        <v>23</v>
      </c>
      <c r="C11" s="40">
        <f>C37+C51+C65</f>
        <v>9149500</v>
      </c>
      <c r="D11" s="40">
        <f t="shared" ref="D11:J13" si="2">D37+D51+D65</f>
        <v>0</v>
      </c>
      <c r="E11" s="40">
        <f t="shared" si="2"/>
        <v>4500</v>
      </c>
      <c r="F11" s="40">
        <f t="shared" si="2"/>
        <v>0</v>
      </c>
      <c r="G11" s="40">
        <f t="shared" si="2"/>
        <v>9145000</v>
      </c>
      <c r="H11" s="40">
        <f t="shared" si="2"/>
        <v>0</v>
      </c>
      <c r="I11" s="40">
        <f t="shared" si="2"/>
        <v>0</v>
      </c>
      <c r="J11" s="137">
        <f t="shared" si="2"/>
        <v>0</v>
      </c>
      <c r="K11" s="38"/>
      <c r="L11" s="38"/>
      <c r="Q11" s="123"/>
      <c r="R11" s="123"/>
    </row>
    <row r="12" spans="1:19" s="114" customFormat="1" x14ac:dyDescent="0.2">
      <c r="A12" s="136">
        <v>312</v>
      </c>
      <c r="B12" s="120" t="s">
        <v>24</v>
      </c>
      <c r="C12" s="40">
        <f>C38+C52+C66</f>
        <v>135000</v>
      </c>
      <c r="D12" s="40">
        <f t="shared" si="2"/>
        <v>0</v>
      </c>
      <c r="E12" s="40">
        <f t="shared" si="2"/>
        <v>0</v>
      </c>
      <c r="F12" s="40">
        <f t="shared" si="2"/>
        <v>0</v>
      </c>
      <c r="G12" s="40">
        <f t="shared" si="2"/>
        <v>135000</v>
      </c>
      <c r="H12" s="40">
        <f t="shared" si="2"/>
        <v>0</v>
      </c>
      <c r="I12" s="40">
        <f t="shared" si="2"/>
        <v>0</v>
      </c>
      <c r="J12" s="137">
        <f t="shared" si="2"/>
        <v>0</v>
      </c>
      <c r="Q12" s="123"/>
      <c r="R12" s="123"/>
    </row>
    <row r="13" spans="1:19" s="114" customFormat="1" x14ac:dyDescent="0.2">
      <c r="A13" s="136">
        <v>313</v>
      </c>
      <c r="B13" s="120" t="s">
        <v>25</v>
      </c>
      <c r="C13" s="40">
        <f>C39+C53+C67</f>
        <v>1463700</v>
      </c>
      <c r="D13" s="40">
        <f t="shared" si="2"/>
        <v>0</v>
      </c>
      <c r="E13" s="40">
        <f t="shared" si="2"/>
        <v>700</v>
      </c>
      <c r="F13" s="40">
        <f t="shared" si="2"/>
        <v>0</v>
      </c>
      <c r="G13" s="40">
        <f t="shared" si="2"/>
        <v>1463000</v>
      </c>
      <c r="H13" s="40">
        <f t="shared" si="2"/>
        <v>0</v>
      </c>
      <c r="I13" s="40">
        <f t="shared" si="2"/>
        <v>0</v>
      </c>
      <c r="J13" s="137">
        <f t="shared" si="2"/>
        <v>0</v>
      </c>
      <c r="Q13" s="123"/>
      <c r="R13" s="123"/>
    </row>
    <row r="14" spans="1:19" s="5" customFormat="1" x14ac:dyDescent="0.2">
      <c r="A14" s="134">
        <v>32</v>
      </c>
      <c r="B14" s="118" t="s">
        <v>26</v>
      </c>
      <c r="C14" s="119">
        <f>C15+C16+C17+C18</f>
        <v>707800</v>
      </c>
      <c r="D14" s="119">
        <f t="shared" ref="D14:J14" si="3">D15+D16+D17+D18</f>
        <v>0</v>
      </c>
      <c r="E14" s="119">
        <f t="shared" si="3"/>
        <v>29800</v>
      </c>
      <c r="F14" s="119">
        <f t="shared" si="3"/>
        <v>233500</v>
      </c>
      <c r="G14" s="119">
        <f t="shared" si="3"/>
        <v>443500</v>
      </c>
      <c r="H14" s="119">
        <f t="shared" si="3"/>
        <v>1000</v>
      </c>
      <c r="I14" s="119">
        <f t="shared" si="3"/>
        <v>0</v>
      </c>
      <c r="J14" s="135">
        <f t="shared" si="3"/>
        <v>0</v>
      </c>
      <c r="O14" s="124"/>
      <c r="P14" s="125"/>
      <c r="Q14" s="125"/>
      <c r="R14" s="125"/>
    </row>
    <row r="15" spans="1:19" s="114" customFormat="1" x14ac:dyDescent="0.2">
      <c r="A15" s="136">
        <v>321</v>
      </c>
      <c r="B15" s="120" t="s">
        <v>27</v>
      </c>
      <c r="C15" s="40">
        <f>C30+C41+C55+C69</f>
        <v>207500</v>
      </c>
      <c r="D15" s="40">
        <f t="shared" ref="D15:J17" si="4">D30+D41+D55+D69</f>
        <v>0</v>
      </c>
      <c r="E15" s="40">
        <f t="shared" si="4"/>
        <v>0</v>
      </c>
      <c r="F15" s="40">
        <f t="shared" si="4"/>
        <v>7500</v>
      </c>
      <c r="G15" s="40">
        <f t="shared" si="4"/>
        <v>200000</v>
      </c>
      <c r="H15" s="40">
        <f t="shared" si="4"/>
        <v>0</v>
      </c>
      <c r="I15" s="40">
        <f t="shared" si="4"/>
        <v>0</v>
      </c>
      <c r="J15" s="137">
        <f t="shared" si="4"/>
        <v>0</v>
      </c>
      <c r="O15" s="1"/>
      <c r="P15" s="123"/>
      <c r="Q15" s="123"/>
      <c r="R15" s="123"/>
    </row>
    <row r="16" spans="1:19" s="114" customFormat="1" x14ac:dyDescent="0.2">
      <c r="A16" s="136">
        <v>322</v>
      </c>
      <c r="B16" s="120" t="s">
        <v>28</v>
      </c>
      <c r="C16" s="40">
        <f>C31+C42+C56+C70</f>
        <v>234000</v>
      </c>
      <c r="D16" s="40">
        <f t="shared" si="4"/>
        <v>0</v>
      </c>
      <c r="E16" s="40">
        <f t="shared" si="4"/>
        <v>18500</v>
      </c>
      <c r="F16" s="40">
        <f t="shared" si="4"/>
        <v>195000</v>
      </c>
      <c r="G16" s="40">
        <f t="shared" si="4"/>
        <v>20500</v>
      </c>
      <c r="H16" s="40">
        <f t="shared" si="4"/>
        <v>0</v>
      </c>
      <c r="I16" s="40">
        <f t="shared" si="4"/>
        <v>0</v>
      </c>
      <c r="J16" s="137">
        <f t="shared" si="4"/>
        <v>0</v>
      </c>
    </row>
    <row r="17" spans="1:19" s="114" customFormat="1" x14ac:dyDescent="0.2">
      <c r="A17" s="136">
        <v>323</v>
      </c>
      <c r="B17" s="120" t="s">
        <v>29</v>
      </c>
      <c r="C17" s="40">
        <f>C32+C43+C57+C71</f>
        <v>254000</v>
      </c>
      <c r="D17" s="40">
        <f t="shared" si="4"/>
        <v>0</v>
      </c>
      <c r="E17" s="40">
        <f t="shared" si="4"/>
        <v>11000</v>
      </c>
      <c r="F17" s="40">
        <f t="shared" si="4"/>
        <v>26000</v>
      </c>
      <c r="G17" s="40">
        <f t="shared" si="4"/>
        <v>216000</v>
      </c>
      <c r="H17" s="40">
        <f t="shared" si="4"/>
        <v>1000</v>
      </c>
      <c r="I17" s="40">
        <f t="shared" si="4"/>
        <v>0</v>
      </c>
      <c r="J17" s="137">
        <f t="shared" si="4"/>
        <v>0</v>
      </c>
    </row>
    <row r="18" spans="1:19" s="114" customFormat="1" ht="25.5" x14ac:dyDescent="0.2">
      <c r="A18" s="136">
        <v>329</v>
      </c>
      <c r="B18" s="120" t="s">
        <v>61</v>
      </c>
      <c r="C18" s="40">
        <f>C44+C58+C72</f>
        <v>12300</v>
      </c>
      <c r="D18" s="40">
        <f t="shared" ref="D18:J18" si="5">D44+D58+D72</f>
        <v>0</v>
      </c>
      <c r="E18" s="40">
        <f t="shared" si="5"/>
        <v>300</v>
      </c>
      <c r="F18" s="40">
        <f t="shared" si="5"/>
        <v>5000</v>
      </c>
      <c r="G18" s="40">
        <f t="shared" si="5"/>
        <v>7000</v>
      </c>
      <c r="H18" s="40">
        <f t="shared" si="5"/>
        <v>0</v>
      </c>
      <c r="I18" s="40">
        <f t="shared" si="5"/>
        <v>0</v>
      </c>
      <c r="J18" s="137">
        <f t="shared" si="5"/>
        <v>0</v>
      </c>
      <c r="M18" s="1"/>
      <c r="N18" s="1"/>
      <c r="O18" s="1"/>
      <c r="P18" s="1"/>
      <c r="Q18" s="1"/>
    </row>
    <row r="19" spans="1:19" s="5" customFormat="1" x14ac:dyDescent="0.2">
      <c r="A19" s="136">
        <v>34</v>
      </c>
      <c r="B19" s="120" t="s">
        <v>30</v>
      </c>
      <c r="C19" s="40">
        <f>C20</f>
        <v>0</v>
      </c>
      <c r="D19" s="40">
        <f t="shared" ref="D19:J19" si="6">D20</f>
        <v>0</v>
      </c>
      <c r="E19" s="40">
        <f t="shared" si="6"/>
        <v>0</v>
      </c>
      <c r="F19" s="40">
        <f t="shared" si="6"/>
        <v>0</v>
      </c>
      <c r="G19" s="40">
        <f t="shared" si="6"/>
        <v>0</v>
      </c>
      <c r="H19" s="40">
        <f t="shared" si="6"/>
        <v>0</v>
      </c>
      <c r="I19" s="40">
        <f t="shared" si="6"/>
        <v>0</v>
      </c>
      <c r="J19" s="137">
        <f t="shared" si="6"/>
        <v>0</v>
      </c>
      <c r="M19" s="1"/>
      <c r="N19" s="1"/>
      <c r="O19" s="1"/>
      <c r="P19" s="1"/>
      <c r="Q19" s="1"/>
    </row>
    <row r="20" spans="1:19" s="114" customFormat="1" x14ac:dyDescent="0.2">
      <c r="A20" s="136">
        <v>343</v>
      </c>
      <c r="B20" s="120" t="s">
        <v>31</v>
      </c>
      <c r="C20" s="40"/>
      <c r="D20" s="40"/>
      <c r="E20" s="40"/>
      <c r="F20" s="40"/>
      <c r="G20" s="40"/>
      <c r="H20" s="40"/>
      <c r="I20" s="40"/>
      <c r="J20" s="137"/>
      <c r="M20" s="1"/>
      <c r="N20" s="1"/>
      <c r="O20" s="1"/>
      <c r="P20" s="1"/>
      <c r="Q20" s="1"/>
    </row>
    <row r="21" spans="1:19" s="5" customFormat="1" ht="25.5" x14ac:dyDescent="0.2">
      <c r="A21" s="138">
        <v>4</v>
      </c>
      <c r="B21" s="121" t="s">
        <v>32</v>
      </c>
      <c r="C21" s="122">
        <f>C22</f>
        <v>6000</v>
      </c>
      <c r="D21" s="122"/>
      <c r="E21" s="122">
        <f t="shared" ref="E21:J21" si="7">E22</f>
        <v>0</v>
      </c>
      <c r="F21" s="122">
        <f t="shared" si="7"/>
        <v>4000</v>
      </c>
      <c r="G21" s="122">
        <f t="shared" si="7"/>
        <v>0</v>
      </c>
      <c r="H21" s="122">
        <f t="shared" si="7"/>
        <v>2000</v>
      </c>
      <c r="I21" s="122">
        <f t="shared" si="7"/>
        <v>0</v>
      </c>
      <c r="J21" s="139">
        <f t="shared" si="7"/>
        <v>0</v>
      </c>
      <c r="M21" s="1"/>
      <c r="N21" s="1"/>
      <c r="O21" s="1"/>
      <c r="P21" s="1"/>
      <c r="Q21" s="1"/>
    </row>
    <row r="22" spans="1:19" s="5" customFormat="1" ht="25.5" x14ac:dyDescent="0.2">
      <c r="A22" s="136">
        <v>42</v>
      </c>
      <c r="B22" s="120" t="s">
        <v>33</v>
      </c>
      <c r="C22" s="40">
        <f>C23+C24+C25</f>
        <v>6000</v>
      </c>
      <c r="D22" s="40"/>
      <c r="E22" s="40">
        <f t="shared" ref="E22:J22" si="8">E23+E24+E25</f>
        <v>0</v>
      </c>
      <c r="F22" s="40">
        <f t="shared" si="8"/>
        <v>4000</v>
      </c>
      <c r="G22" s="40">
        <f t="shared" si="8"/>
        <v>0</v>
      </c>
      <c r="H22" s="40">
        <f t="shared" si="8"/>
        <v>2000</v>
      </c>
      <c r="I22" s="40">
        <f t="shared" si="8"/>
        <v>0</v>
      </c>
      <c r="J22" s="137">
        <f t="shared" si="8"/>
        <v>0</v>
      </c>
      <c r="M22" s="1"/>
      <c r="N22" s="1"/>
      <c r="O22" s="1"/>
      <c r="P22" s="1"/>
      <c r="Q22" s="1"/>
    </row>
    <row r="23" spans="1:19" s="5" customFormat="1" x14ac:dyDescent="0.2">
      <c r="A23" s="136">
        <v>421</v>
      </c>
      <c r="B23" s="120" t="s">
        <v>44</v>
      </c>
      <c r="C23" s="40"/>
      <c r="D23" s="40"/>
      <c r="E23" s="40"/>
      <c r="F23" s="40"/>
      <c r="G23" s="40"/>
      <c r="H23" s="40"/>
      <c r="I23" s="40"/>
      <c r="J23" s="137"/>
      <c r="M23" s="1"/>
      <c r="N23" s="1"/>
      <c r="O23" s="1"/>
      <c r="P23" s="1"/>
      <c r="Q23" s="1"/>
    </row>
    <row r="24" spans="1:19" s="114" customFormat="1" x14ac:dyDescent="0.2">
      <c r="A24" s="136">
        <v>422</v>
      </c>
      <c r="B24" s="120" t="s">
        <v>62</v>
      </c>
      <c r="C24" s="40">
        <f>C45</f>
        <v>4000</v>
      </c>
      <c r="D24" s="40"/>
      <c r="E24" s="40"/>
      <c r="F24" s="40">
        <v>4000</v>
      </c>
      <c r="G24" s="40">
        <f t="shared" ref="G24:J24" si="9">G45</f>
        <v>0</v>
      </c>
      <c r="H24" s="40">
        <f t="shared" si="9"/>
        <v>0</v>
      </c>
      <c r="I24" s="40">
        <f t="shared" si="9"/>
        <v>0</v>
      </c>
      <c r="J24" s="137">
        <f t="shared" si="9"/>
        <v>0</v>
      </c>
      <c r="M24" s="123"/>
      <c r="N24" s="123"/>
      <c r="O24" s="123"/>
      <c r="P24" s="123"/>
      <c r="Q24" s="123"/>
    </row>
    <row r="25" spans="1:19" s="114" customFormat="1" ht="26.25" thickBot="1" x14ac:dyDescent="0.25">
      <c r="A25" s="140">
        <v>424</v>
      </c>
      <c r="B25" s="141" t="s">
        <v>63</v>
      </c>
      <c r="C25" s="142">
        <v>2000</v>
      </c>
      <c r="D25" s="142"/>
      <c r="E25" s="142"/>
      <c r="F25" s="142"/>
      <c r="G25" s="142"/>
      <c r="H25" s="142">
        <v>2000</v>
      </c>
      <c r="I25" s="142"/>
      <c r="J25" s="143"/>
      <c r="M25" s="123"/>
      <c r="N25" s="123"/>
      <c r="O25" s="123"/>
      <c r="P25" s="123"/>
      <c r="Q25" s="123"/>
    </row>
    <row r="26" spans="1:19" s="114" customFormat="1" x14ac:dyDescent="0.2">
      <c r="A26" s="62"/>
      <c r="B26" s="8"/>
      <c r="M26" s="123"/>
      <c r="N26" s="126"/>
      <c r="O26" s="126"/>
      <c r="P26" s="126"/>
      <c r="Q26" s="126"/>
    </row>
    <row r="27" spans="1:19" s="5" customFormat="1" ht="12.75" customHeight="1" x14ac:dyDescent="0.2">
      <c r="A27" s="117" t="s">
        <v>64</v>
      </c>
      <c r="B27" s="116" t="s">
        <v>65</v>
      </c>
      <c r="M27" s="114"/>
      <c r="N27" s="123"/>
      <c r="O27" s="126"/>
      <c r="P27" s="126"/>
      <c r="Q27" s="126"/>
      <c r="R27" s="126"/>
      <c r="S27" s="114"/>
    </row>
    <row r="28" spans="1:19" s="5" customFormat="1" x14ac:dyDescent="0.2">
      <c r="A28" s="62">
        <v>3</v>
      </c>
      <c r="B28" s="116" t="s">
        <v>60</v>
      </c>
      <c r="C28" s="40">
        <f>D28+F28+G28</f>
        <v>190500</v>
      </c>
      <c r="D28" s="40"/>
      <c r="F28" s="40">
        <v>170000</v>
      </c>
      <c r="G28" s="40">
        <f>G29</f>
        <v>20500</v>
      </c>
      <c r="I28" s="40"/>
      <c r="K28" s="80"/>
      <c r="N28" s="123"/>
      <c r="O28" s="127"/>
      <c r="P28" s="127"/>
      <c r="Q28" s="127"/>
      <c r="R28" s="127"/>
      <c r="S28" s="128"/>
    </row>
    <row r="29" spans="1:19" s="5" customFormat="1" x14ac:dyDescent="0.2">
      <c r="A29" s="62">
        <v>32</v>
      </c>
      <c r="B29" s="116" t="s">
        <v>26</v>
      </c>
      <c r="C29" s="40">
        <f>C31+C30+C32</f>
        <v>190500</v>
      </c>
      <c r="D29" s="40"/>
      <c r="E29" s="40"/>
      <c r="F29" s="40">
        <v>170000</v>
      </c>
      <c r="G29" s="40">
        <f>G31+G30+G32</f>
        <v>20500</v>
      </c>
      <c r="N29" s="123"/>
      <c r="O29" s="123"/>
      <c r="P29" s="123"/>
      <c r="Q29" s="123"/>
      <c r="R29" s="123"/>
      <c r="S29" s="123"/>
    </row>
    <row r="30" spans="1:19" s="114" customFormat="1" x14ac:dyDescent="0.2">
      <c r="A30" s="61">
        <v>321</v>
      </c>
      <c r="B30" s="8" t="s">
        <v>27</v>
      </c>
      <c r="M30" s="5"/>
      <c r="N30" s="123"/>
      <c r="O30" s="123"/>
      <c r="P30" s="123"/>
      <c r="Q30" s="123"/>
      <c r="R30" s="123"/>
      <c r="S30" s="123"/>
    </row>
    <row r="31" spans="1:19" s="114" customFormat="1" x14ac:dyDescent="0.2">
      <c r="A31" s="61">
        <v>322</v>
      </c>
      <c r="B31" s="8" t="s">
        <v>28</v>
      </c>
      <c r="C31" s="38">
        <f>SUM(D31:G31)</f>
        <v>190500</v>
      </c>
      <c r="F31" s="38">
        <v>170000</v>
      </c>
      <c r="G31" s="38">
        <v>20500</v>
      </c>
      <c r="N31" s="123"/>
      <c r="O31" s="123"/>
      <c r="P31" s="123"/>
      <c r="Q31" s="123"/>
      <c r="R31" s="123"/>
      <c r="S31" s="123"/>
    </row>
    <row r="32" spans="1:19" s="114" customFormat="1" x14ac:dyDescent="0.2">
      <c r="A32" s="61">
        <v>323</v>
      </c>
      <c r="B32" s="8" t="s">
        <v>29</v>
      </c>
      <c r="C32" s="38"/>
      <c r="N32" s="123"/>
      <c r="O32" s="123"/>
      <c r="P32" s="123"/>
      <c r="Q32" s="123"/>
      <c r="R32" s="123"/>
    </row>
    <row r="33" spans="1:19" s="114" customFormat="1" x14ac:dyDescent="0.2">
      <c r="A33" s="62">
        <v>32</v>
      </c>
      <c r="B33" s="8"/>
      <c r="N33" s="123"/>
      <c r="O33" s="123"/>
      <c r="P33" s="123"/>
      <c r="Q33" s="123"/>
      <c r="R33" s="123"/>
      <c r="S33" s="123"/>
    </row>
    <row r="34" spans="1:19" s="5" customFormat="1" ht="12.75" customHeight="1" x14ac:dyDescent="0.2">
      <c r="A34" s="117" t="s">
        <v>66</v>
      </c>
      <c r="B34" s="116" t="s">
        <v>67</v>
      </c>
      <c r="M34" s="114"/>
      <c r="N34" s="129"/>
      <c r="O34" s="129"/>
      <c r="P34" s="129"/>
      <c r="Q34" s="129"/>
      <c r="R34" s="129"/>
      <c r="S34" s="114"/>
    </row>
    <row r="35" spans="1:19" s="5" customFormat="1" x14ac:dyDescent="0.2">
      <c r="A35" s="62">
        <v>3</v>
      </c>
      <c r="B35" s="116" t="s">
        <v>60</v>
      </c>
      <c r="C35" s="40">
        <f>C36+C40</f>
        <v>64500</v>
      </c>
      <c r="F35" s="40">
        <f>F40</f>
        <v>63500</v>
      </c>
      <c r="H35" s="40">
        <f>H40</f>
        <v>1000</v>
      </c>
      <c r="I35" s="40"/>
      <c r="K35" s="80"/>
    </row>
    <row r="36" spans="1:19" s="5" customFormat="1" x14ac:dyDescent="0.2">
      <c r="A36" s="62">
        <v>31</v>
      </c>
      <c r="B36" s="116" t="s">
        <v>22</v>
      </c>
      <c r="C36" s="5">
        <f>C37+C38+C39</f>
        <v>0</v>
      </c>
    </row>
    <row r="37" spans="1:19" s="114" customFormat="1" x14ac:dyDescent="0.2">
      <c r="A37" s="61">
        <v>311</v>
      </c>
      <c r="B37" s="8" t="s">
        <v>23</v>
      </c>
    </row>
    <row r="38" spans="1:19" s="114" customFormat="1" x14ac:dyDescent="0.2">
      <c r="A38" s="61">
        <v>312</v>
      </c>
      <c r="B38" s="8" t="s">
        <v>24</v>
      </c>
    </row>
    <row r="39" spans="1:19" s="114" customFormat="1" x14ac:dyDescent="0.2">
      <c r="A39" s="61">
        <v>313</v>
      </c>
      <c r="B39" s="8" t="s">
        <v>25</v>
      </c>
    </row>
    <row r="40" spans="1:19" s="5" customFormat="1" x14ac:dyDescent="0.2">
      <c r="A40" s="62">
        <v>32</v>
      </c>
      <c r="B40" s="116" t="s">
        <v>26</v>
      </c>
      <c r="C40" s="40">
        <f t="shared" ref="C40:H40" si="10">C41+C42+C43+C44</f>
        <v>64500</v>
      </c>
      <c r="D40" s="40">
        <f t="shared" si="10"/>
        <v>0</v>
      </c>
      <c r="E40" s="40">
        <f t="shared" si="10"/>
        <v>0</v>
      </c>
      <c r="F40" s="40">
        <f t="shared" si="10"/>
        <v>63500</v>
      </c>
      <c r="G40" s="40">
        <f t="shared" si="10"/>
        <v>0</v>
      </c>
      <c r="H40" s="40">
        <f t="shared" si="10"/>
        <v>1000</v>
      </c>
    </row>
    <row r="41" spans="1:19" s="114" customFormat="1" x14ac:dyDescent="0.2">
      <c r="A41" s="61">
        <v>321</v>
      </c>
      <c r="B41" s="8" t="s">
        <v>27</v>
      </c>
      <c r="C41" s="114">
        <v>7500</v>
      </c>
      <c r="F41" s="38">
        <v>7500</v>
      </c>
    </row>
    <row r="42" spans="1:19" s="114" customFormat="1" x14ac:dyDescent="0.2">
      <c r="A42" s="61">
        <v>322</v>
      </c>
      <c r="B42" s="8" t="s">
        <v>28</v>
      </c>
      <c r="C42" s="38">
        <v>25000</v>
      </c>
      <c r="F42" s="38">
        <v>25000</v>
      </c>
    </row>
    <row r="43" spans="1:19" s="114" customFormat="1" x14ac:dyDescent="0.2">
      <c r="A43" s="61">
        <v>323</v>
      </c>
      <c r="B43" s="8" t="s">
        <v>29</v>
      </c>
      <c r="C43" s="114">
        <v>27000</v>
      </c>
      <c r="F43" s="38">
        <v>26000</v>
      </c>
      <c r="H43" s="114">
        <v>1000</v>
      </c>
    </row>
    <row r="44" spans="1:19" s="114" customFormat="1" x14ac:dyDescent="0.2">
      <c r="A44" s="61">
        <v>329</v>
      </c>
      <c r="B44" s="8" t="s">
        <v>61</v>
      </c>
      <c r="C44" s="114">
        <v>5000</v>
      </c>
      <c r="F44" s="38">
        <v>5000</v>
      </c>
    </row>
    <row r="45" spans="1:19" s="5" customFormat="1" x14ac:dyDescent="0.2">
      <c r="A45" s="62">
        <v>42</v>
      </c>
      <c r="B45" s="116" t="s">
        <v>68</v>
      </c>
      <c r="C45" s="40">
        <f>C46</f>
        <v>4000</v>
      </c>
      <c r="F45" s="40"/>
    </row>
    <row r="46" spans="1:19" s="114" customFormat="1" x14ac:dyDescent="0.2">
      <c r="A46" s="61">
        <v>422</v>
      </c>
      <c r="B46" s="8" t="s">
        <v>69</v>
      </c>
      <c r="C46" s="38">
        <v>4000</v>
      </c>
      <c r="F46" s="38">
        <v>4000</v>
      </c>
    </row>
    <row r="47" spans="1:19" s="114" customFormat="1" x14ac:dyDescent="0.2">
      <c r="A47" s="62"/>
      <c r="B47" s="8"/>
    </row>
    <row r="48" spans="1:19" s="5" customFormat="1" ht="12.75" customHeight="1" x14ac:dyDescent="0.2">
      <c r="A48" s="117" t="s">
        <v>70</v>
      </c>
      <c r="B48" s="116" t="s">
        <v>71</v>
      </c>
    </row>
    <row r="49" spans="1:11" s="5" customFormat="1" x14ac:dyDescent="0.2">
      <c r="A49" s="62">
        <v>3</v>
      </c>
      <c r="B49" s="116" t="s">
        <v>60</v>
      </c>
      <c r="C49" s="40">
        <f>C50+C54</f>
        <v>35000</v>
      </c>
      <c r="D49" s="40">
        <f>D50+D54</f>
        <v>0</v>
      </c>
      <c r="E49" s="40">
        <f>E50+E54</f>
        <v>35000</v>
      </c>
    </row>
    <row r="50" spans="1:11" s="5" customFormat="1" x14ac:dyDescent="0.2">
      <c r="A50" s="62">
        <v>31</v>
      </c>
      <c r="B50" s="116" t="s">
        <v>22</v>
      </c>
      <c r="C50" s="40">
        <f>C51+C52+C53</f>
        <v>5200</v>
      </c>
      <c r="D50" s="40">
        <f>D51+D52+D53</f>
        <v>0</v>
      </c>
      <c r="E50" s="40">
        <f>E51+E52+E53</f>
        <v>5200</v>
      </c>
    </row>
    <row r="51" spans="1:11" s="114" customFormat="1" x14ac:dyDescent="0.2">
      <c r="A51" s="61">
        <v>311</v>
      </c>
      <c r="B51" s="8" t="s">
        <v>23</v>
      </c>
      <c r="C51" s="38">
        <v>4500</v>
      </c>
      <c r="E51" s="38">
        <v>4500</v>
      </c>
    </row>
    <row r="52" spans="1:11" s="114" customFormat="1" x14ac:dyDescent="0.2">
      <c r="A52" s="61">
        <v>312</v>
      </c>
      <c r="B52" s="8" t="s">
        <v>24</v>
      </c>
    </row>
    <row r="53" spans="1:11" s="114" customFormat="1" x14ac:dyDescent="0.2">
      <c r="A53" s="61">
        <v>313</v>
      </c>
      <c r="B53" s="8" t="s">
        <v>25</v>
      </c>
      <c r="C53" s="114">
        <v>700</v>
      </c>
      <c r="E53" s="114">
        <v>700</v>
      </c>
    </row>
    <row r="54" spans="1:11" s="5" customFormat="1" x14ac:dyDescent="0.2">
      <c r="A54" s="62">
        <v>32</v>
      </c>
      <c r="B54" s="116" t="s">
        <v>26</v>
      </c>
      <c r="C54" s="40">
        <f>C55+C56+C57+C58</f>
        <v>29800</v>
      </c>
      <c r="D54" s="40">
        <f>D55+D56+D57+D58</f>
        <v>0</v>
      </c>
      <c r="E54" s="40">
        <f>E55+E56+E57+E58</f>
        <v>29800</v>
      </c>
    </row>
    <row r="55" spans="1:11" s="114" customFormat="1" x14ac:dyDescent="0.2">
      <c r="A55" s="61">
        <v>321</v>
      </c>
      <c r="B55" s="8" t="s">
        <v>27</v>
      </c>
    </row>
    <row r="56" spans="1:11" s="114" customFormat="1" x14ac:dyDescent="0.2">
      <c r="A56" s="61">
        <v>322</v>
      </c>
      <c r="B56" s="8" t="s">
        <v>28</v>
      </c>
      <c r="C56" s="38">
        <v>18500</v>
      </c>
      <c r="E56" s="38">
        <v>18500</v>
      </c>
    </row>
    <row r="57" spans="1:11" s="114" customFormat="1" x14ac:dyDescent="0.2">
      <c r="A57" s="61">
        <v>323</v>
      </c>
      <c r="B57" s="8" t="s">
        <v>29</v>
      </c>
      <c r="C57" s="38">
        <v>11000</v>
      </c>
      <c r="E57" s="38">
        <v>11000</v>
      </c>
    </row>
    <row r="58" spans="1:11" s="114" customFormat="1" x14ac:dyDescent="0.2">
      <c r="A58" s="61">
        <v>329</v>
      </c>
      <c r="B58" s="8" t="s">
        <v>61</v>
      </c>
      <c r="C58" s="114">
        <v>300</v>
      </c>
      <c r="E58" s="114">
        <v>300</v>
      </c>
    </row>
    <row r="59" spans="1:11" s="5" customFormat="1" x14ac:dyDescent="0.2">
      <c r="A59" s="62">
        <v>34</v>
      </c>
      <c r="B59" s="116" t="s">
        <v>30</v>
      </c>
    </row>
    <row r="60" spans="1:11" s="114" customFormat="1" x14ac:dyDescent="0.2">
      <c r="A60" s="61">
        <v>343</v>
      </c>
      <c r="B60" s="8" t="s">
        <v>31</v>
      </c>
    </row>
    <row r="61" spans="1:11" s="114" customFormat="1" x14ac:dyDescent="0.2">
      <c r="A61" s="62"/>
      <c r="B61" s="8"/>
    </row>
    <row r="62" spans="1:11" s="5" customFormat="1" ht="12.75" customHeight="1" x14ac:dyDescent="0.2">
      <c r="A62" s="117" t="s">
        <v>72</v>
      </c>
      <c r="B62" s="116" t="s">
        <v>73</v>
      </c>
      <c r="C62" s="40"/>
      <c r="D62" s="40"/>
      <c r="E62" s="40"/>
      <c r="F62" s="40"/>
      <c r="G62" s="40"/>
      <c r="H62" s="40"/>
      <c r="I62" s="40"/>
    </row>
    <row r="63" spans="1:11" s="5" customFormat="1" x14ac:dyDescent="0.2">
      <c r="A63" s="62">
        <v>3</v>
      </c>
      <c r="B63" s="116" t="s">
        <v>60</v>
      </c>
      <c r="C63" s="40">
        <f>C64+C68</f>
        <v>11166000</v>
      </c>
      <c r="D63" s="40"/>
      <c r="E63" s="40">
        <f>E64+E70</f>
        <v>0</v>
      </c>
      <c r="F63" s="40">
        <f>F64+F70</f>
        <v>0</v>
      </c>
      <c r="G63" s="40">
        <f>G64+G68</f>
        <v>11166000</v>
      </c>
      <c r="H63" s="40"/>
      <c r="I63" s="40"/>
      <c r="J63" s="40"/>
      <c r="K63" s="80"/>
    </row>
    <row r="64" spans="1:11" s="5" customFormat="1" x14ac:dyDescent="0.2">
      <c r="A64" s="62">
        <v>31</v>
      </c>
      <c r="B64" s="116" t="s">
        <v>22</v>
      </c>
      <c r="C64" s="40">
        <f>C65+C66+C67</f>
        <v>10743000</v>
      </c>
      <c r="D64" s="40"/>
      <c r="E64" s="40"/>
      <c r="F64" s="40"/>
      <c r="G64" s="40">
        <f>SUM(G65:G67)</f>
        <v>10743000</v>
      </c>
      <c r="H64" s="40"/>
      <c r="I64" s="40"/>
    </row>
    <row r="65" spans="1:9" s="114" customFormat="1" x14ac:dyDescent="0.2">
      <c r="A65" s="61">
        <v>311</v>
      </c>
      <c r="B65" s="8" t="s">
        <v>23</v>
      </c>
      <c r="C65" s="38">
        <v>9145000</v>
      </c>
      <c r="D65" s="38"/>
      <c r="E65" s="38"/>
      <c r="F65" s="38"/>
      <c r="G65" s="38">
        <v>9145000</v>
      </c>
      <c r="H65" s="38"/>
      <c r="I65" s="38"/>
    </row>
    <row r="66" spans="1:9" s="114" customFormat="1" x14ac:dyDescent="0.2">
      <c r="A66" s="61">
        <v>312</v>
      </c>
      <c r="B66" s="8" t="s">
        <v>24</v>
      </c>
      <c r="C66" s="38">
        <v>135000</v>
      </c>
      <c r="D66" s="38"/>
      <c r="E66" s="38"/>
      <c r="F66" s="38"/>
      <c r="G66" s="38">
        <v>135000</v>
      </c>
      <c r="H66" s="38"/>
      <c r="I66" s="38"/>
    </row>
    <row r="67" spans="1:9" s="114" customFormat="1" x14ac:dyDescent="0.2">
      <c r="A67" s="61">
        <v>313</v>
      </c>
      <c r="B67" s="8" t="s">
        <v>25</v>
      </c>
      <c r="C67" s="38">
        <v>1463000</v>
      </c>
      <c r="D67" s="38"/>
      <c r="E67" s="38"/>
      <c r="F67" s="38"/>
      <c r="G67" s="38">
        <v>1463000</v>
      </c>
      <c r="H67" s="38"/>
      <c r="I67" s="38"/>
    </row>
    <row r="68" spans="1:9" s="5" customFormat="1" x14ac:dyDescent="0.2">
      <c r="A68" s="62">
        <v>32</v>
      </c>
      <c r="B68" s="116" t="s">
        <v>26</v>
      </c>
      <c r="C68" s="40">
        <f>C69+C70+C71+C72</f>
        <v>423000</v>
      </c>
      <c r="D68" s="40"/>
      <c r="E68" s="40"/>
      <c r="F68" s="40"/>
      <c r="G68" s="40">
        <f>G69+G70+G71+G72</f>
        <v>423000</v>
      </c>
      <c r="H68" s="40"/>
      <c r="I68" s="40"/>
    </row>
    <row r="69" spans="1:9" s="114" customFormat="1" x14ac:dyDescent="0.2">
      <c r="A69" s="61">
        <v>321</v>
      </c>
      <c r="B69" s="8" t="s">
        <v>27</v>
      </c>
      <c r="C69" s="38">
        <v>200000</v>
      </c>
      <c r="D69" s="38"/>
      <c r="E69" s="38"/>
      <c r="F69" s="38"/>
      <c r="G69" s="38">
        <v>200000</v>
      </c>
      <c r="H69" s="38"/>
      <c r="I69" s="38"/>
    </row>
    <row r="70" spans="1:9" s="114" customFormat="1" x14ac:dyDescent="0.2">
      <c r="A70" s="61">
        <v>322</v>
      </c>
      <c r="B70" s="8" t="s">
        <v>28</v>
      </c>
      <c r="C70" s="38">
        <v>0</v>
      </c>
      <c r="D70" s="38"/>
      <c r="E70" s="38"/>
      <c r="F70" s="38"/>
      <c r="G70" s="38">
        <v>0</v>
      </c>
      <c r="H70" s="38"/>
      <c r="I70" s="38"/>
    </row>
    <row r="71" spans="1:9" s="114" customFormat="1" x14ac:dyDescent="0.2">
      <c r="A71" s="61">
        <v>323</v>
      </c>
      <c r="B71" s="8" t="s">
        <v>29</v>
      </c>
      <c r="C71" s="38">
        <v>216000</v>
      </c>
      <c r="D71" s="38"/>
      <c r="E71" s="38"/>
      <c r="F71" s="38"/>
      <c r="G71" s="38">
        <v>216000</v>
      </c>
      <c r="H71" s="38"/>
      <c r="I71" s="38"/>
    </row>
    <row r="72" spans="1:9" s="114" customFormat="1" x14ac:dyDescent="0.2">
      <c r="A72" s="61">
        <v>329</v>
      </c>
      <c r="B72" s="8" t="s">
        <v>61</v>
      </c>
      <c r="C72" s="38">
        <v>7000</v>
      </c>
      <c r="D72" s="38"/>
      <c r="E72" s="38"/>
      <c r="F72" s="38"/>
      <c r="G72" s="38">
        <v>7000</v>
      </c>
      <c r="H72" s="38"/>
      <c r="I72" s="38"/>
    </row>
    <row r="73" spans="1:9" s="5" customFormat="1" x14ac:dyDescent="0.2">
      <c r="A73" s="62">
        <v>34</v>
      </c>
      <c r="B73" s="116" t="s">
        <v>30</v>
      </c>
      <c r="C73" s="40"/>
      <c r="D73" s="40"/>
      <c r="E73" s="40"/>
      <c r="F73" s="40"/>
      <c r="G73" s="40"/>
      <c r="H73" s="40"/>
      <c r="I73" s="40"/>
    </row>
    <row r="74" spans="1:9" s="114" customFormat="1" x14ac:dyDescent="0.2">
      <c r="A74" s="61">
        <v>343</v>
      </c>
      <c r="B74" s="8" t="s">
        <v>31</v>
      </c>
      <c r="C74" s="38"/>
      <c r="D74" s="38"/>
      <c r="E74" s="38"/>
      <c r="F74" s="38"/>
      <c r="G74" s="38"/>
      <c r="H74" s="38"/>
      <c r="I74" s="38"/>
    </row>
    <row r="75" spans="1:9" s="114" customFormat="1" x14ac:dyDescent="0.2">
      <c r="A75" s="61"/>
      <c r="B75" s="8"/>
      <c r="C75" s="38"/>
      <c r="D75" s="38"/>
      <c r="E75" s="38"/>
      <c r="F75" s="38"/>
      <c r="G75" s="38"/>
      <c r="H75" s="38"/>
      <c r="I75" s="38"/>
    </row>
    <row r="76" spans="1:9" s="114" customFormat="1" x14ac:dyDescent="0.2">
      <c r="A76" s="61"/>
      <c r="B76" s="8"/>
      <c r="C76" s="38"/>
      <c r="D76" s="38"/>
      <c r="E76" s="38"/>
      <c r="F76" s="38"/>
      <c r="G76" s="38"/>
      <c r="H76" s="38"/>
      <c r="I76" s="38"/>
    </row>
    <row r="77" spans="1:9" s="114" customFormat="1" x14ac:dyDescent="0.2">
      <c r="A77" s="61"/>
      <c r="B77" s="8"/>
      <c r="C77" s="38"/>
      <c r="D77" s="38"/>
      <c r="E77" s="38"/>
      <c r="F77" s="38"/>
      <c r="G77" s="38"/>
      <c r="H77" s="38"/>
      <c r="I77" s="38"/>
    </row>
    <row r="78" spans="1:9" s="114" customFormat="1" x14ac:dyDescent="0.2">
      <c r="A78" s="61"/>
      <c r="B78" s="8"/>
      <c r="C78" s="38"/>
      <c r="D78" s="38"/>
      <c r="E78" s="38"/>
      <c r="F78" s="38"/>
      <c r="G78" s="38"/>
      <c r="H78" s="38"/>
      <c r="I78" s="38"/>
    </row>
    <row r="79" spans="1:9" s="114" customFormat="1" x14ac:dyDescent="0.2">
      <c r="A79" s="61"/>
      <c r="B79" s="8"/>
      <c r="C79" s="38"/>
      <c r="D79" s="38"/>
      <c r="E79" s="38"/>
      <c r="F79" s="38"/>
      <c r="G79" s="38"/>
      <c r="H79" s="38"/>
      <c r="I79" s="38"/>
    </row>
    <row r="80" spans="1:9" s="114" customFormat="1" x14ac:dyDescent="0.2">
      <c r="A80" s="61"/>
      <c r="B80" s="8"/>
      <c r="C80" s="38"/>
      <c r="D80" s="38"/>
      <c r="E80" s="38"/>
      <c r="F80" s="38"/>
      <c r="G80" s="38"/>
      <c r="H80" s="38"/>
      <c r="I80" s="38"/>
    </row>
    <row r="81" spans="1:19" s="114" customFormat="1" x14ac:dyDescent="0.2">
      <c r="A81" s="61"/>
      <c r="B81" s="8"/>
      <c r="C81" s="38"/>
      <c r="D81" s="38"/>
      <c r="E81" s="38"/>
      <c r="F81" s="38"/>
      <c r="G81" s="38"/>
      <c r="H81" s="38"/>
      <c r="I81" s="38"/>
    </row>
    <row r="82" spans="1:19" s="114" customFormat="1" x14ac:dyDescent="0.2">
      <c r="A82" s="61"/>
      <c r="B82" s="8"/>
      <c r="C82" s="38"/>
      <c r="D82" s="38"/>
      <c r="E82" s="38"/>
      <c r="F82" s="38"/>
      <c r="G82" s="38"/>
      <c r="H82" s="38"/>
      <c r="I82" s="38"/>
    </row>
    <row r="83" spans="1:19" s="114" customFormat="1" x14ac:dyDescent="0.2">
      <c r="A83" s="61"/>
      <c r="B83" s="8"/>
      <c r="C83" s="38"/>
      <c r="D83" s="38"/>
      <c r="E83" s="38"/>
      <c r="F83" s="38"/>
      <c r="G83" s="38"/>
      <c r="H83" s="38"/>
      <c r="I83" s="38"/>
    </row>
    <row r="84" spans="1:19" s="114" customFormat="1" x14ac:dyDescent="0.2">
      <c r="A84" s="61"/>
      <c r="B84" s="8"/>
      <c r="C84" s="38"/>
      <c r="D84" s="38"/>
      <c r="E84" s="38"/>
      <c r="F84" s="38"/>
      <c r="G84" s="38"/>
      <c r="H84" s="38"/>
      <c r="I84" s="38"/>
    </row>
    <row r="85" spans="1:19" s="114" customFormat="1" x14ac:dyDescent="0.2">
      <c r="A85" s="61"/>
      <c r="B85" s="8"/>
      <c r="C85" s="38"/>
      <c r="D85" s="38"/>
      <c r="E85" s="38"/>
      <c r="F85" s="38"/>
      <c r="G85" s="38"/>
      <c r="H85" s="38"/>
      <c r="I85" s="38"/>
    </row>
    <row r="86" spans="1:19" s="114" customFormat="1" x14ac:dyDescent="0.2">
      <c r="A86" s="62"/>
      <c r="B86" s="8"/>
    </row>
    <row r="87" spans="1:19" x14ac:dyDescent="0.2">
      <c r="A87" s="62"/>
      <c r="B87" s="8"/>
      <c r="C87" s="3"/>
      <c r="D87" s="3"/>
      <c r="E87" s="3"/>
      <c r="F87" s="3"/>
      <c r="G87" s="3"/>
      <c r="H87" s="3"/>
      <c r="I87" s="3"/>
      <c r="J87" s="3"/>
    </row>
    <row r="88" spans="1:19" s="5" customFormat="1" ht="76.5" x14ac:dyDescent="0.2">
      <c r="A88" s="4" t="s">
        <v>19</v>
      </c>
      <c r="B88" s="86" t="s">
        <v>20</v>
      </c>
      <c r="C88" s="4" t="s">
        <v>48</v>
      </c>
      <c r="D88" s="4" t="s">
        <v>10</v>
      </c>
      <c r="E88" s="4" t="s">
        <v>11</v>
      </c>
      <c r="F88" s="4" t="s">
        <v>12</v>
      </c>
      <c r="G88" s="4" t="s">
        <v>13</v>
      </c>
      <c r="H88" s="4" t="s">
        <v>21</v>
      </c>
      <c r="I88" s="4" t="s">
        <v>15</v>
      </c>
      <c r="J88" s="4" t="s">
        <v>16</v>
      </c>
    </row>
    <row r="89" spans="1:19" s="114" customFormat="1" x14ac:dyDescent="0.2">
      <c r="A89" s="62"/>
      <c r="B89" s="8"/>
    </row>
    <row r="90" spans="1:19" s="5" customFormat="1" x14ac:dyDescent="0.2">
      <c r="A90" s="62"/>
      <c r="B90" s="115" t="s">
        <v>57</v>
      </c>
    </row>
    <row r="91" spans="1:19" s="114" customFormat="1" x14ac:dyDescent="0.2">
      <c r="A91" s="62"/>
      <c r="B91" s="8" t="s">
        <v>58</v>
      </c>
    </row>
    <row r="92" spans="1:19" s="5" customFormat="1" x14ac:dyDescent="0.2">
      <c r="A92" s="62"/>
      <c r="B92" s="116" t="s">
        <v>59</v>
      </c>
    </row>
    <row r="93" spans="1:19" s="5" customFormat="1" ht="12.75" customHeight="1" thickBot="1" x14ac:dyDescent="0.25">
      <c r="A93" s="117"/>
      <c r="B93" s="116"/>
      <c r="C93" s="40"/>
      <c r="I93" s="40"/>
      <c r="P93" s="114"/>
      <c r="Q93" s="114"/>
      <c r="R93" s="114"/>
      <c r="S93" s="114"/>
    </row>
    <row r="94" spans="1:19" s="5" customFormat="1" x14ac:dyDescent="0.2">
      <c r="A94" s="130">
        <v>3</v>
      </c>
      <c r="B94" s="131" t="s">
        <v>60</v>
      </c>
      <c r="C94" s="132">
        <f>C95+C99+C104</f>
        <v>11451000</v>
      </c>
      <c r="D94" s="132">
        <f t="shared" ref="D94:J94" si="11">D95+D99+D104</f>
        <v>0</v>
      </c>
      <c r="E94" s="132">
        <f t="shared" si="11"/>
        <v>35000</v>
      </c>
      <c r="F94" s="132">
        <f t="shared" si="11"/>
        <v>243000</v>
      </c>
      <c r="G94" s="132">
        <f t="shared" si="11"/>
        <v>11172000</v>
      </c>
      <c r="H94" s="132">
        <f t="shared" si="11"/>
        <v>1000</v>
      </c>
      <c r="I94" s="132">
        <f t="shared" si="11"/>
        <v>0</v>
      </c>
      <c r="J94" s="133">
        <f t="shared" si="11"/>
        <v>0</v>
      </c>
      <c r="O94" s="1"/>
      <c r="P94" s="1"/>
      <c r="Q94" s="1"/>
      <c r="R94" s="1"/>
    </row>
    <row r="95" spans="1:19" s="5" customFormat="1" x14ac:dyDescent="0.2">
      <c r="A95" s="134">
        <v>31</v>
      </c>
      <c r="B95" s="118" t="s">
        <v>22</v>
      </c>
      <c r="C95" s="119">
        <f>C96+C97+C98</f>
        <v>10749200</v>
      </c>
      <c r="D95" s="119">
        <f t="shared" ref="D95:J95" si="12">D96+D97+D98</f>
        <v>0</v>
      </c>
      <c r="E95" s="119">
        <f t="shared" si="12"/>
        <v>5200</v>
      </c>
      <c r="F95" s="119">
        <f t="shared" si="12"/>
        <v>0</v>
      </c>
      <c r="G95" s="119">
        <f t="shared" si="12"/>
        <v>10744000</v>
      </c>
      <c r="H95" s="119">
        <f t="shared" si="12"/>
        <v>0</v>
      </c>
      <c r="I95" s="119">
        <f t="shared" si="12"/>
        <v>0</v>
      </c>
      <c r="J95" s="135">
        <f t="shared" si="12"/>
        <v>0</v>
      </c>
      <c r="M95" s="114"/>
      <c r="N95" s="114"/>
      <c r="O95" s="114"/>
      <c r="P95" s="114"/>
      <c r="Q95" s="1"/>
      <c r="R95" s="1"/>
    </row>
    <row r="96" spans="1:19" s="114" customFormat="1" x14ac:dyDescent="0.2">
      <c r="A96" s="136">
        <v>311</v>
      </c>
      <c r="B96" s="120" t="s">
        <v>23</v>
      </c>
      <c r="C96" s="40">
        <f>C122+C136+C150</f>
        <v>9148500</v>
      </c>
      <c r="D96" s="40">
        <f t="shared" ref="D96:J96" si="13">D122+D136+D150</f>
        <v>0</v>
      </c>
      <c r="E96" s="40">
        <f t="shared" si="13"/>
        <v>4500</v>
      </c>
      <c r="F96" s="40">
        <f t="shared" si="13"/>
        <v>0</v>
      </c>
      <c r="G96" s="40">
        <f t="shared" si="13"/>
        <v>9144000</v>
      </c>
      <c r="H96" s="40">
        <f t="shared" si="13"/>
        <v>0</v>
      </c>
      <c r="I96" s="40">
        <f t="shared" si="13"/>
        <v>0</v>
      </c>
      <c r="J96" s="137">
        <f t="shared" si="13"/>
        <v>0</v>
      </c>
      <c r="K96" s="38"/>
      <c r="L96" s="38"/>
      <c r="Q96" s="123"/>
      <c r="R96" s="123"/>
    </row>
    <row r="97" spans="1:19" s="114" customFormat="1" x14ac:dyDescent="0.2">
      <c r="A97" s="136">
        <v>312</v>
      </c>
      <c r="B97" s="120" t="s">
        <v>24</v>
      </c>
      <c r="C97" s="40">
        <f>C123+C137+C151</f>
        <v>135000</v>
      </c>
      <c r="D97" s="40">
        <f t="shared" ref="D97:J97" si="14">D123+D137+D151</f>
        <v>0</v>
      </c>
      <c r="E97" s="40">
        <f t="shared" si="14"/>
        <v>0</v>
      </c>
      <c r="F97" s="40">
        <f t="shared" si="14"/>
        <v>0</v>
      </c>
      <c r="G97" s="40">
        <f t="shared" si="14"/>
        <v>135000</v>
      </c>
      <c r="H97" s="40">
        <f t="shared" si="14"/>
        <v>0</v>
      </c>
      <c r="I97" s="40">
        <f t="shared" si="14"/>
        <v>0</v>
      </c>
      <c r="J97" s="137">
        <f t="shared" si="14"/>
        <v>0</v>
      </c>
      <c r="Q97" s="123"/>
      <c r="R97" s="123"/>
    </row>
    <row r="98" spans="1:19" s="114" customFormat="1" x14ac:dyDescent="0.2">
      <c r="A98" s="136">
        <v>313</v>
      </c>
      <c r="B98" s="120" t="s">
        <v>25</v>
      </c>
      <c r="C98" s="40">
        <f>C124+C138+C152</f>
        <v>1465700</v>
      </c>
      <c r="D98" s="40">
        <f t="shared" ref="D98:J98" si="15">D124+D138+D152</f>
        <v>0</v>
      </c>
      <c r="E98" s="40">
        <f t="shared" si="15"/>
        <v>700</v>
      </c>
      <c r="F98" s="40">
        <f t="shared" si="15"/>
        <v>0</v>
      </c>
      <c r="G98" s="40">
        <f t="shared" si="15"/>
        <v>1465000</v>
      </c>
      <c r="H98" s="40">
        <f t="shared" si="15"/>
        <v>0</v>
      </c>
      <c r="I98" s="40">
        <f t="shared" si="15"/>
        <v>0</v>
      </c>
      <c r="J98" s="137">
        <f t="shared" si="15"/>
        <v>0</v>
      </c>
      <c r="Q98" s="123"/>
      <c r="R98" s="123"/>
    </row>
    <row r="99" spans="1:19" s="5" customFormat="1" x14ac:dyDescent="0.2">
      <c r="A99" s="134">
        <v>32</v>
      </c>
      <c r="B99" s="118" t="s">
        <v>26</v>
      </c>
      <c r="C99" s="119">
        <f>C100+C101+C102+C103</f>
        <v>701800</v>
      </c>
      <c r="D99" s="119">
        <f t="shared" ref="D99:J99" si="16">D100+D101+D102+D103</f>
        <v>0</v>
      </c>
      <c r="E99" s="119">
        <f t="shared" si="16"/>
        <v>29800</v>
      </c>
      <c r="F99" s="119">
        <f t="shared" si="16"/>
        <v>243000</v>
      </c>
      <c r="G99" s="119">
        <f t="shared" si="16"/>
        <v>428000</v>
      </c>
      <c r="H99" s="119">
        <f t="shared" si="16"/>
        <v>1000</v>
      </c>
      <c r="I99" s="119">
        <f t="shared" si="16"/>
        <v>0</v>
      </c>
      <c r="J99" s="135">
        <f t="shared" si="16"/>
        <v>0</v>
      </c>
      <c r="O99" s="124"/>
      <c r="P99" s="125"/>
      <c r="Q99" s="125"/>
      <c r="R99" s="125"/>
    </row>
    <row r="100" spans="1:19" s="114" customFormat="1" x14ac:dyDescent="0.2">
      <c r="A100" s="136">
        <v>321</v>
      </c>
      <c r="B100" s="120" t="s">
        <v>27</v>
      </c>
      <c r="C100" s="40">
        <f>C115+C126+C140+C154</f>
        <v>207700</v>
      </c>
      <c r="D100" s="40">
        <f t="shared" ref="D100:J100" si="17">D115+D126+D140+D154</f>
        <v>0</v>
      </c>
      <c r="E100" s="40">
        <f t="shared" si="17"/>
        <v>0</v>
      </c>
      <c r="F100" s="40">
        <f t="shared" si="17"/>
        <v>7700</v>
      </c>
      <c r="G100" s="40">
        <f t="shared" si="17"/>
        <v>200000</v>
      </c>
      <c r="H100" s="40">
        <f t="shared" si="17"/>
        <v>0</v>
      </c>
      <c r="I100" s="40">
        <f t="shared" si="17"/>
        <v>0</v>
      </c>
      <c r="J100" s="137">
        <f t="shared" si="17"/>
        <v>0</v>
      </c>
      <c r="O100" s="1"/>
      <c r="P100" s="123"/>
      <c r="Q100" s="123"/>
      <c r="R100" s="123"/>
    </row>
    <row r="101" spans="1:19" s="114" customFormat="1" x14ac:dyDescent="0.2">
      <c r="A101" s="136">
        <v>322</v>
      </c>
      <c r="B101" s="120" t="s">
        <v>28</v>
      </c>
      <c r="C101" s="40">
        <f>C116+C127+C141+C155</f>
        <v>243800</v>
      </c>
      <c r="D101" s="40">
        <f t="shared" ref="D101:J101" si="18">D116+D127+D141+D155</f>
        <v>0</v>
      </c>
      <c r="E101" s="40">
        <f t="shared" si="18"/>
        <v>18500</v>
      </c>
      <c r="F101" s="40">
        <f t="shared" si="18"/>
        <v>204300</v>
      </c>
      <c r="G101" s="40">
        <f t="shared" si="18"/>
        <v>21000</v>
      </c>
      <c r="H101" s="40">
        <f t="shared" si="18"/>
        <v>0</v>
      </c>
      <c r="I101" s="40">
        <f t="shared" si="18"/>
        <v>0</v>
      </c>
      <c r="J101" s="137">
        <f t="shared" si="18"/>
        <v>0</v>
      </c>
    </row>
    <row r="102" spans="1:19" s="114" customFormat="1" x14ac:dyDescent="0.2">
      <c r="A102" s="136">
        <v>323</v>
      </c>
      <c r="B102" s="120" t="s">
        <v>29</v>
      </c>
      <c r="C102" s="40">
        <f>C117+C128+C142+C156</f>
        <v>238000</v>
      </c>
      <c r="D102" s="40">
        <f t="shared" ref="D102:J102" si="19">D117+D128+D142+D156</f>
        <v>0</v>
      </c>
      <c r="E102" s="40">
        <f t="shared" si="19"/>
        <v>11000</v>
      </c>
      <c r="F102" s="40">
        <f t="shared" si="19"/>
        <v>26000</v>
      </c>
      <c r="G102" s="40">
        <f t="shared" si="19"/>
        <v>200000</v>
      </c>
      <c r="H102" s="40">
        <f t="shared" si="19"/>
        <v>1000</v>
      </c>
      <c r="I102" s="40">
        <f t="shared" si="19"/>
        <v>0</v>
      </c>
      <c r="J102" s="137">
        <f t="shared" si="19"/>
        <v>0</v>
      </c>
    </row>
    <row r="103" spans="1:19" s="114" customFormat="1" ht="25.5" x14ac:dyDescent="0.2">
      <c r="A103" s="136">
        <v>329</v>
      </c>
      <c r="B103" s="120" t="s">
        <v>61</v>
      </c>
      <c r="C103" s="40">
        <f>C129+C143+C157</f>
        <v>12300</v>
      </c>
      <c r="D103" s="40">
        <f t="shared" ref="D103:J103" si="20">D129+D143+D157</f>
        <v>0</v>
      </c>
      <c r="E103" s="40">
        <f t="shared" si="20"/>
        <v>300</v>
      </c>
      <c r="F103" s="40">
        <f t="shared" si="20"/>
        <v>5000</v>
      </c>
      <c r="G103" s="40">
        <f t="shared" si="20"/>
        <v>7000</v>
      </c>
      <c r="H103" s="40">
        <f t="shared" si="20"/>
        <v>0</v>
      </c>
      <c r="I103" s="40">
        <f t="shared" si="20"/>
        <v>0</v>
      </c>
      <c r="J103" s="137">
        <f t="shared" si="20"/>
        <v>0</v>
      </c>
      <c r="M103" s="1"/>
      <c r="N103" s="1"/>
      <c r="O103" s="1"/>
      <c r="P103" s="1"/>
      <c r="Q103" s="1"/>
    </row>
    <row r="104" spans="1:19" s="5" customFormat="1" x14ac:dyDescent="0.2">
      <c r="A104" s="136">
        <v>34</v>
      </c>
      <c r="B104" s="120" t="s">
        <v>30</v>
      </c>
      <c r="C104" s="40">
        <f>C105</f>
        <v>0</v>
      </c>
      <c r="D104" s="40">
        <f t="shared" ref="D104:J104" si="21">D105</f>
        <v>0</v>
      </c>
      <c r="E104" s="40">
        <f t="shared" si="21"/>
        <v>0</v>
      </c>
      <c r="F104" s="40">
        <f t="shared" si="21"/>
        <v>0</v>
      </c>
      <c r="G104" s="40">
        <f t="shared" si="21"/>
        <v>0</v>
      </c>
      <c r="H104" s="40">
        <f t="shared" si="21"/>
        <v>0</v>
      </c>
      <c r="I104" s="40">
        <f t="shared" si="21"/>
        <v>0</v>
      </c>
      <c r="J104" s="137">
        <f t="shared" si="21"/>
        <v>0</v>
      </c>
      <c r="M104" s="1"/>
      <c r="N104" s="1"/>
      <c r="O104" s="1"/>
      <c r="P104" s="1"/>
      <c r="Q104" s="1"/>
    </row>
    <row r="105" spans="1:19" s="114" customFormat="1" x14ac:dyDescent="0.2">
      <c r="A105" s="136">
        <v>343</v>
      </c>
      <c r="B105" s="120" t="s">
        <v>31</v>
      </c>
      <c r="C105" s="40"/>
      <c r="D105" s="40"/>
      <c r="E105" s="40"/>
      <c r="F105" s="40"/>
      <c r="G105" s="40"/>
      <c r="H105" s="40"/>
      <c r="I105" s="40"/>
      <c r="J105" s="137"/>
      <c r="M105" s="1"/>
      <c r="N105" s="1"/>
      <c r="O105" s="1"/>
      <c r="P105" s="1"/>
      <c r="Q105" s="1"/>
    </row>
    <row r="106" spans="1:19" s="5" customFormat="1" ht="25.5" x14ac:dyDescent="0.2">
      <c r="A106" s="138">
        <v>4</v>
      </c>
      <c r="B106" s="121" t="s">
        <v>32</v>
      </c>
      <c r="C106" s="122">
        <f>C107</f>
        <v>6000</v>
      </c>
      <c r="D106" s="122"/>
      <c r="E106" s="122">
        <f t="shared" ref="E106:J106" si="22">E107</f>
        <v>0</v>
      </c>
      <c r="F106" s="122">
        <f t="shared" si="22"/>
        <v>4000</v>
      </c>
      <c r="G106" s="122">
        <f t="shared" si="22"/>
        <v>0</v>
      </c>
      <c r="H106" s="122">
        <f t="shared" si="22"/>
        <v>2000</v>
      </c>
      <c r="I106" s="122">
        <f t="shared" si="22"/>
        <v>0</v>
      </c>
      <c r="J106" s="139">
        <f t="shared" si="22"/>
        <v>0</v>
      </c>
      <c r="M106" s="1"/>
      <c r="N106" s="1"/>
      <c r="O106" s="1"/>
      <c r="P106" s="1"/>
      <c r="Q106" s="1"/>
    </row>
    <row r="107" spans="1:19" s="5" customFormat="1" ht="25.5" x14ac:dyDescent="0.2">
      <c r="A107" s="136">
        <v>42</v>
      </c>
      <c r="B107" s="120" t="s">
        <v>33</v>
      </c>
      <c r="C107" s="40">
        <f>C108+C109+C110</f>
        <v>6000</v>
      </c>
      <c r="D107" s="40"/>
      <c r="E107" s="40">
        <f t="shared" ref="E107:J107" si="23">E108+E109+E110</f>
        <v>0</v>
      </c>
      <c r="F107" s="40">
        <f t="shared" si="23"/>
        <v>4000</v>
      </c>
      <c r="G107" s="40">
        <f t="shared" si="23"/>
        <v>0</v>
      </c>
      <c r="H107" s="40">
        <f t="shared" si="23"/>
        <v>2000</v>
      </c>
      <c r="I107" s="40">
        <f t="shared" si="23"/>
        <v>0</v>
      </c>
      <c r="J107" s="137">
        <f t="shared" si="23"/>
        <v>0</v>
      </c>
      <c r="M107" s="1"/>
      <c r="N107" s="1"/>
      <c r="O107" s="1"/>
      <c r="P107" s="1"/>
      <c r="Q107" s="1"/>
    </row>
    <row r="108" spans="1:19" s="5" customFormat="1" x14ac:dyDescent="0.2">
      <c r="A108" s="136">
        <v>421</v>
      </c>
      <c r="B108" s="120" t="s">
        <v>44</v>
      </c>
      <c r="C108" s="40"/>
      <c r="D108" s="40"/>
      <c r="E108" s="40"/>
      <c r="F108" s="40"/>
      <c r="G108" s="40"/>
      <c r="H108" s="40"/>
      <c r="I108" s="40"/>
      <c r="J108" s="137"/>
      <c r="M108" s="1"/>
      <c r="N108" s="1"/>
      <c r="O108" s="1"/>
      <c r="P108" s="1"/>
      <c r="Q108" s="1"/>
    </row>
    <row r="109" spans="1:19" s="114" customFormat="1" x14ac:dyDescent="0.2">
      <c r="A109" s="136">
        <v>422</v>
      </c>
      <c r="B109" s="120" t="s">
        <v>62</v>
      </c>
      <c r="C109" s="40">
        <f>C130</f>
        <v>4000</v>
      </c>
      <c r="D109" s="40"/>
      <c r="E109" s="40"/>
      <c r="F109" s="40">
        <v>4000</v>
      </c>
      <c r="G109" s="40">
        <f t="shared" ref="G109:J109" si="24">G130</f>
        <v>0</v>
      </c>
      <c r="H109" s="40">
        <f t="shared" si="24"/>
        <v>0</v>
      </c>
      <c r="I109" s="40">
        <f t="shared" si="24"/>
        <v>0</v>
      </c>
      <c r="J109" s="137">
        <f t="shared" si="24"/>
        <v>0</v>
      </c>
      <c r="M109" s="123"/>
      <c r="N109" s="123"/>
      <c r="O109" s="123"/>
      <c r="P109" s="123"/>
      <c r="Q109" s="123"/>
    </row>
    <row r="110" spans="1:19" s="114" customFormat="1" ht="26.25" thickBot="1" x14ac:dyDescent="0.25">
      <c r="A110" s="140">
        <v>424</v>
      </c>
      <c r="B110" s="141" t="s">
        <v>63</v>
      </c>
      <c r="C110" s="142">
        <v>2000</v>
      </c>
      <c r="D110" s="142"/>
      <c r="E110" s="142"/>
      <c r="F110" s="142"/>
      <c r="G110" s="142"/>
      <c r="H110" s="142">
        <v>2000</v>
      </c>
      <c r="I110" s="142"/>
      <c r="J110" s="143"/>
      <c r="M110" s="123"/>
      <c r="N110" s="123"/>
      <c r="O110" s="123"/>
      <c r="P110" s="123"/>
      <c r="Q110" s="123"/>
    </row>
    <row r="111" spans="1:19" s="114" customFormat="1" x14ac:dyDescent="0.2">
      <c r="A111" s="62"/>
      <c r="B111" s="8"/>
      <c r="M111" s="123"/>
      <c r="N111" s="126"/>
      <c r="O111" s="126"/>
      <c r="P111" s="126"/>
      <c r="Q111" s="126"/>
    </row>
    <row r="112" spans="1:19" s="5" customFormat="1" ht="12.75" customHeight="1" x14ac:dyDescent="0.2">
      <c r="A112" s="117" t="s">
        <v>64</v>
      </c>
      <c r="B112" s="116" t="s">
        <v>65</v>
      </c>
      <c r="M112" s="114"/>
      <c r="N112" s="123"/>
      <c r="O112" s="126"/>
      <c r="P112" s="126"/>
      <c r="Q112" s="126"/>
      <c r="R112" s="126"/>
      <c r="S112" s="114"/>
    </row>
    <row r="113" spans="1:19" s="5" customFormat="1" x14ac:dyDescent="0.2">
      <c r="A113" s="62">
        <v>3</v>
      </c>
      <c r="B113" s="116" t="s">
        <v>60</v>
      </c>
      <c r="C113" s="40">
        <f>D113+F113+G113</f>
        <v>200000</v>
      </c>
      <c r="D113" s="40"/>
      <c r="F113" s="40">
        <v>179000</v>
      </c>
      <c r="G113" s="40">
        <f>G114</f>
        <v>21000</v>
      </c>
      <c r="I113" s="40"/>
      <c r="K113" s="80"/>
      <c r="N113" s="123"/>
      <c r="O113" s="127"/>
      <c r="P113" s="127"/>
      <c r="Q113" s="127"/>
      <c r="R113" s="127"/>
      <c r="S113" s="128"/>
    </row>
    <row r="114" spans="1:19" s="5" customFormat="1" x14ac:dyDescent="0.2">
      <c r="A114" s="62">
        <v>32</v>
      </c>
      <c r="B114" s="116" t="s">
        <v>26</v>
      </c>
      <c r="C114" s="40">
        <f>C116+C115+C117</f>
        <v>200000</v>
      </c>
      <c r="D114" s="40"/>
      <c r="E114" s="40"/>
      <c r="F114" s="40">
        <v>179000</v>
      </c>
      <c r="G114" s="40">
        <f>G116+G115+G117</f>
        <v>21000</v>
      </c>
      <c r="N114" s="123"/>
      <c r="O114" s="123"/>
      <c r="P114" s="123"/>
      <c r="Q114" s="123"/>
      <c r="R114" s="123"/>
      <c r="S114" s="123"/>
    </row>
    <row r="115" spans="1:19" s="114" customFormat="1" x14ac:dyDescent="0.2">
      <c r="A115" s="61">
        <v>321</v>
      </c>
      <c r="B115" s="8" t="s">
        <v>27</v>
      </c>
      <c r="M115" s="5"/>
      <c r="N115" s="123"/>
      <c r="O115" s="123"/>
      <c r="P115" s="123"/>
      <c r="Q115" s="123"/>
      <c r="R115" s="123"/>
      <c r="S115" s="123"/>
    </row>
    <row r="116" spans="1:19" s="114" customFormat="1" x14ac:dyDescent="0.2">
      <c r="A116" s="61">
        <v>322</v>
      </c>
      <c r="B116" s="8" t="s">
        <v>28</v>
      </c>
      <c r="C116" s="38">
        <f>SUM(D116:G116)</f>
        <v>200000</v>
      </c>
      <c r="F116" s="38">
        <v>179000</v>
      </c>
      <c r="G116" s="38">
        <v>21000</v>
      </c>
      <c r="N116" s="123"/>
      <c r="O116" s="123"/>
      <c r="P116" s="123"/>
      <c r="Q116" s="123"/>
      <c r="R116" s="123"/>
      <c r="S116" s="123"/>
    </row>
    <row r="117" spans="1:19" s="114" customFormat="1" x14ac:dyDescent="0.2">
      <c r="A117" s="61">
        <v>323</v>
      </c>
      <c r="B117" s="8" t="s">
        <v>29</v>
      </c>
      <c r="C117" s="38"/>
      <c r="N117" s="123"/>
      <c r="O117" s="123"/>
      <c r="P117" s="123"/>
      <c r="Q117" s="123"/>
      <c r="R117" s="123"/>
    </row>
    <row r="118" spans="1:19" s="114" customFormat="1" x14ac:dyDescent="0.2">
      <c r="A118" s="62">
        <v>32</v>
      </c>
      <c r="B118" s="8"/>
      <c r="N118" s="123"/>
      <c r="O118" s="123"/>
      <c r="P118" s="123"/>
      <c r="Q118" s="123"/>
      <c r="R118" s="123"/>
      <c r="S118" s="123"/>
    </row>
    <row r="119" spans="1:19" s="5" customFormat="1" ht="12.75" customHeight="1" x14ac:dyDescent="0.2">
      <c r="A119" s="117" t="s">
        <v>66</v>
      </c>
      <c r="B119" s="116" t="s">
        <v>67</v>
      </c>
      <c r="M119" s="114"/>
      <c r="N119" s="129"/>
      <c r="O119" s="129"/>
      <c r="P119" s="129"/>
      <c r="Q119" s="129"/>
      <c r="R119" s="129"/>
      <c r="S119" s="114"/>
    </row>
    <row r="120" spans="1:19" s="5" customFormat="1" x14ac:dyDescent="0.2">
      <c r="A120" s="62">
        <v>3</v>
      </c>
      <c r="B120" s="116" t="s">
        <v>60</v>
      </c>
      <c r="C120" s="40">
        <f>C121+C125</f>
        <v>65000</v>
      </c>
      <c r="F120" s="40">
        <f>F125</f>
        <v>64000</v>
      </c>
      <c r="H120" s="40">
        <f>H125</f>
        <v>1000</v>
      </c>
      <c r="I120" s="40"/>
      <c r="K120" s="80"/>
    </row>
    <row r="121" spans="1:19" s="5" customFormat="1" x14ac:dyDescent="0.2">
      <c r="A121" s="62">
        <v>31</v>
      </c>
      <c r="B121" s="116" t="s">
        <v>22</v>
      </c>
      <c r="C121" s="5">
        <f>C122+C123+C124</f>
        <v>0</v>
      </c>
    </row>
    <row r="122" spans="1:19" s="114" customFormat="1" x14ac:dyDescent="0.2">
      <c r="A122" s="61">
        <v>311</v>
      </c>
      <c r="B122" s="8" t="s">
        <v>23</v>
      </c>
    </row>
    <row r="123" spans="1:19" s="114" customFormat="1" x14ac:dyDescent="0.2">
      <c r="A123" s="61">
        <v>312</v>
      </c>
      <c r="B123" s="8" t="s">
        <v>24</v>
      </c>
    </row>
    <row r="124" spans="1:19" s="114" customFormat="1" x14ac:dyDescent="0.2">
      <c r="A124" s="61">
        <v>313</v>
      </c>
      <c r="B124" s="8" t="s">
        <v>25</v>
      </c>
    </row>
    <row r="125" spans="1:19" s="5" customFormat="1" x14ac:dyDescent="0.2">
      <c r="A125" s="62">
        <v>32</v>
      </c>
      <c r="B125" s="116" t="s">
        <v>26</v>
      </c>
      <c r="C125" s="40">
        <f>C126+C127+C128+C129</f>
        <v>65000</v>
      </c>
      <c r="D125" s="40">
        <f t="shared" ref="D125:H125" si="25">D126+D127+D128+D129</f>
        <v>0</v>
      </c>
      <c r="E125" s="40">
        <f t="shared" si="25"/>
        <v>0</v>
      </c>
      <c r="F125" s="40">
        <f t="shared" si="25"/>
        <v>64000</v>
      </c>
      <c r="G125" s="40">
        <f t="shared" si="25"/>
        <v>0</v>
      </c>
      <c r="H125" s="40">
        <f t="shared" si="25"/>
        <v>1000</v>
      </c>
    </row>
    <row r="126" spans="1:19" s="114" customFormat="1" x14ac:dyDescent="0.2">
      <c r="A126" s="61">
        <v>321</v>
      </c>
      <c r="B126" s="8" t="s">
        <v>27</v>
      </c>
      <c r="C126" s="38">
        <f>SUM(D126:H126)</f>
        <v>7700</v>
      </c>
      <c r="F126" s="38">
        <v>7700</v>
      </c>
    </row>
    <row r="127" spans="1:19" s="114" customFormat="1" x14ac:dyDescent="0.2">
      <c r="A127" s="61">
        <v>322</v>
      </c>
      <c r="B127" s="8" t="s">
        <v>28</v>
      </c>
      <c r="C127" s="38">
        <f>SUM(D127:H127)</f>
        <v>25300</v>
      </c>
      <c r="F127" s="38">
        <v>25300</v>
      </c>
    </row>
    <row r="128" spans="1:19" s="114" customFormat="1" x14ac:dyDescent="0.2">
      <c r="A128" s="61">
        <v>323</v>
      </c>
      <c r="B128" s="8" t="s">
        <v>29</v>
      </c>
      <c r="C128" s="114">
        <f>SUM(D128:H128)</f>
        <v>27000</v>
      </c>
      <c r="F128" s="38">
        <v>26000</v>
      </c>
      <c r="H128" s="114">
        <v>1000</v>
      </c>
    </row>
    <row r="129" spans="1:6" s="114" customFormat="1" x14ac:dyDescent="0.2">
      <c r="A129" s="61">
        <v>329</v>
      </c>
      <c r="B129" s="8" t="s">
        <v>61</v>
      </c>
      <c r="C129" s="114">
        <f>SUM(D129:H129)</f>
        <v>5000</v>
      </c>
      <c r="F129" s="38">
        <v>5000</v>
      </c>
    </row>
    <row r="130" spans="1:6" s="5" customFormat="1" x14ac:dyDescent="0.2">
      <c r="A130" s="62">
        <v>42</v>
      </c>
      <c r="B130" s="116" t="s">
        <v>68</v>
      </c>
      <c r="C130" s="40">
        <f>C131</f>
        <v>4000</v>
      </c>
      <c r="F130" s="40"/>
    </row>
    <row r="131" spans="1:6" s="114" customFormat="1" x14ac:dyDescent="0.2">
      <c r="A131" s="61">
        <v>422</v>
      </c>
      <c r="B131" s="8" t="s">
        <v>69</v>
      </c>
      <c r="C131" s="38">
        <f>SUM(D131:H131)</f>
        <v>4000</v>
      </c>
      <c r="F131" s="38">
        <v>4000</v>
      </c>
    </row>
    <row r="132" spans="1:6" s="114" customFormat="1" x14ac:dyDescent="0.2">
      <c r="A132" s="62"/>
      <c r="B132" s="8"/>
    </row>
    <row r="133" spans="1:6" s="5" customFormat="1" ht="12.75" customHeight="1" x14ac:dyDescent="0.2">
      <c r="A133" s="117" t="s">
        <v>70</v>
      </c>
      <c r="B133" s="116" t="s">
        <v>71</v>
      </c>
    </row>
    <row r="134" spans="1:6" s="5" customFormat="1" x14ac:dyDescent="0.2">
      <c r="A134" s="62">
        <v>3</v>
      </c>
      <c r="B134" s="116" t="s">
        <v>60</v>
      </c>
      <c r="C134" s="40">
        <f>C135+C139</f>
        <v>35000</v>
      </c>
      <c r="D134" s="40">
        <f>D135+D139</f>
        <v>0</v>
      </c>
      <c r="E134" s="40">
        <f>E135+E139</f>
        <v>35000</v>
      </c>
    </row>
    <row r="135" spans="1:6" s="5" customFormat="1" x14ac:dyDescent="0.2">
      <c r="A135" s="62">
        <v>31</v>
      </c>
      <c r="B135" s="116" t="s">
        <v>22</v>
      </c>
      <c r="C135" s="40">
        <f>C136+C137+C138</f>
        <v>5200</v>
      </c>
      <c r="D135" s="40">
        <f>D136+D137+D138</f>
        <v>0</v>
      </c>
      <c r="E135" s="40">
        <f>E136+E137+E138</f>
        <v>5200</v>
      </c>
    </row>
    <row r="136" spans="1:6" s="114" customFormat="1" x14ac:dyDescent="0.2">
      <c r="A136" s="61">
        <v>311</v>
      </c>
      <c r="B136" s="8" t="s">
        <v>23</v>
      </c>
      <c r="C136" s="38">
        <f>SUM(D136:H136)</f>
        <v>4500</v>
      </c>
      <c r="E136" s="38">
        <v>4500</v>
      </c>
    </row>
    <row r="137" spans="1:6" s="114" customFormat="1" x14ac:dyDescent="0.2">
      <c r="A137" s="61">
        <v>312</v>
      </c>
      <c r="B137" s="8" t="s">
        <v>24</v>
      </c>
      <c r="C137" s="38">
        <f t="shared" ref="C137:C138" si="26">SUM(D137:H137)</f>
        <v>0</v>
      </c>
    </row>
    <row r="138" spans="1:6" s="114" customFormat="1" x14ac:dyDescent="0.2">
      <c r="A138" s="61">
        <v>313</v>
      </c>
      <c r="B138" s="8" t="s">
        <v>25</v>
      </c>
      <c r="C138" s="38">
        <f t="shared" si="26"/>
        <v>700</v>
      </c>
      <c r="E138" s="114">
        <v>700</v>
      </c>
    </row>
    <row r="139" spans="1:6" s="5" customFormat="1" x14ac:dyDescent="0.2">
      <c r="A139" s="62">
        <v>32</v>
      </c>
      <c r="B139" s="116" t="s">
        <v>26</v>
      </c>
      <c r="C139" s="40">
        <f>C140+C141+C142+C143</f>
        <v>29800</v>
      </c>
      <c r="D139" s="40">
        <f>D140+D141+D142+D143</f>
        <v>0</v>
      </c>
      <c r="E139" s="40">
        <f>E140+E141+E142+E143</f>
        <v>29800</v>
      </c>
    </row>
    <row r="140" spans="1:6" s="114" customFormat="1" x14ac:dyDescent="0.2">
      <c r="A140" s="61">
        <v>321</v>
      </c>
      <c r="B140" s="8" t="s">
        <v>27</v>
      </c>
    </row>
    <row r="141" spans="1:6" s="114" customFormat="1" x14ac:dyDescent="0.2">
      <c r="A141" s="61">
        <v>322</v>
      </c>
      <c r="B141" s="8" t="s">
        <v>28</v>
      </c>
      <c r="C141" s="38">
        <f>SUM(D141:H141)</f>
        <v>18500</v>
      </c>
      <c r="E141" s="38">
        <v>18500</v>
      </c>
    </row>
    <row r="142" spans="1:6" s="114" customFormat="1" x14ac:dyDescent="0.2">
      <c r="A142" s="61">
        <v>323</v>
      </c>
      <c r="B142" s="8" t="s">
        <v>29</v>
      </c>
      <c r="C142" s="38">
        <f t="shared" ref="C142:C143" si="27">SUM(D142:H142)</f>
        <v>11000</v>
      </c>
      <c r="E142" s="38">
        <v>11000</v>
      </c>
    </row>
    <row r="143" spans="1:6" s="114" customFormat="1" x14ac:dyDescent="0.2">
      <c r="A143" s="61">
        <v>329</v>
      </c>
      <c r="B143" s="8" t="s">
        <v>61</v>
      </c>
      <c r="C143" s="38">
        <f t="shared" si="27"/>
        <v>300</v>
      </c>
      <c r="E143" s="114">
        <v>300</v>
      </c>
    </row>
    <row r="144" spans="1:6" s="5" customFormat="1" x14ac:dyDescent="0.2">
      <c r="A144" s="62">
        <v>34</v>
      </c>
      <c r="B144" s="116" t="s">
        <v>30</v>
      </c>
    </row>
    <row r="145" spans="1:11" s="114" customFormat="1" x14ac:dyDescent="0.2">
      <c r="A145" s="61">
        <v>343</v>
      </c>
      <c r="B145" s="8" t="s">
        <v>31</v>
      </c>
    </row>
    <row r="146" spans="1:11" s="114" customFormat="1" x14ac:dyDescent="0.2">
      <c r="A146" s="62"/>
      <c r="B146" s="8"/>
    </row>
    <row r="147" spans="1:11" s="5" customFormat="1" ht="12.75" customHeight="1" x14ac:dyDescent="0.2">
      <c r="A147" s="117" t="s">
        <v>72</v>
      </c>
      <c r="B147" s="116" t="s">
        <v>73</v>
      </c>
      <c r="C147" s="40"/>
      <c r="D147" s="40"/>
      <c r="E147" s="40"/>
      <c r="F147" s="40"/>
      <c r="G147" s="40"/>
      <c r="H147" s="40"/>
      <c r="I147" s="40"/>
    </row>
    <row r="148" spans="1:11" s="5" customFormat="1" x14ac:dyDescent="0.2">
      <c r="A148" s="62">
        <v>3</v>
      </c>
      <c r="B148" s="116" t="s">
        <v>60</v>
      </c>
      <c r="C148" s="40">
        <f>C149+C153</f>
        <v>11151000</v>
      </c>
      <c r="D148" s="40"/>
      <c r="E148" s="40">
        <f>E149+E155</f>
        <v>0</v>
      </c>
      <c r="F148" s="40">
        <f>F149+F155</f>
        <v>0</v>
      </c>
      <c r="G148" s="40">
        <f>G149+G153</f>
        <v>11151000</v>
      </c>
      <c r="H148" s="40"/>
      <c r="I148" s="40"/>
      <c r="J148" s="40"/>
      <c r="K148" s="80"/>
    </row>
    <row r="149" spans="1:11" s="5" customFormat="1" x14ac:dyDescent="0.2">
      <c r="A149" s="62">
        <v>31</v>
      </c>
      <c r="B149" s="116" t="s">
        <v>22</v>
      </c>
      <c r="C149" s="40">
        <f>C150+C151+C152</f>
        <v>10744000</v>
      </c>
      <c r="D149" s="40"/>
      <c r="E149" s="40"/>
      <c r="F149" s="40"/>
      <c r="G149" s="40">
        <f>SUM(G150:G152)</f>
        <v>10744000</v>
      </c>
      <c r="H149" s="40"/>
      <c r="I149" s="40"/>
    </row>
    <row r="150" spans="1:11" s="114" customFormat="1" x14ac:dyDescent="0.2">
      <c r="A150" s="61">
        <v>311</v>
      </c>
      <c r="B150" s="8" t="s">
        <v>23</v>
      </c>
      <c r="C150" s="38">
        <v>9144000</v>
      </c>
      <c r="D150" s="38"/>
      <c r="E150" s="38"/>
      <c r="F150" s="38"/>
      <c r="G150" s="38">
        <v>9144000</v>
      </c>
      <c r="H150" s="38"/>
      <c r="I150" s="38"/>
    </row>
    <row r="151" spans="1:11" s="114" customFormat="1" x14ac:dyDescent="0.2">
      <c r="A151" s="61">
        <v>312</v>
      </c>
      <c r="B151" s="8" t="s">
        <v>24</v>
      </c>
      <c r="C151" s="38">
        <v>135000</v>
      </c>
      <c r="D151" s="38"/>
      <c r="E151" s="38"/>
      <c r="F151" s="38"/>
      <c r="G151" s="38">
        <v>135000</v>
      </c>
      <c r="H151" s="38"/>
      <c r="I151" s="38"/>
    </row>
    <row r="152" spans="1:11" s="114" customFormat="1" x14ac:dyDescent="0.2">
      <c r="A152" s="61">
        <v>313</v>
      </c>
      <c r="B152" s="8" t="s">
        <v>25</v>
      </c>
      <c r="C152" s="38">
        <v>1465000</v>
      </c>
      <c r="D152" s="38"/>
      <c r="E152" s="38"/>
      <c r="F152" s="38"/>
      <c r="G152" s="38">
        <v>1465000</v>
      </c>
      <c r="H152" s="38"/>
      <c r="I152" s="38"/>
    </row>
    <row r="153" spans="1:11" s="5" customFormat="1" x14ac:dyDescent="0.2">
      <c r="A153" s="62">
        <v>32</v>
      </c>
      <c r="B153" s="116" t="s">
        <v>26</v>
      </c>
      <c r="C153" s="40">
        <f>C154+C155+C156+C157</f>
        <v>407000</v>
      </c>
      <c r="D153" s="40"/>
      <c r="E153" s="40"/>
      <c r="F153" s="40">
        <f>F155</f>
        <v>0</v>
      </c>
      <c r="G153" s="40">
        <f>G154+G155+G156+G157</f>
        <v>407000</v>
      </c>
      <c r="H153" s="40"/>
      <c r="I153" s="40"/>
    </row>
    <row r="154" spans="1:11" s="114" customFormat="1" x14ac:dyDescent="0.2">
      <c r="A154" s="61">
        <v>321</v>
      </c>
      <c r="B154" s="8" t="s">
        <v>27</v>
      </c>
      <c r="C154" s="38">
        <v>200000</v>
      </c>
      <c r="D154" s="38"/>
      <c r="E154" s="38"/>
      <c r="F154" s="38"/>
      <c r="G154" s="38">
        <v>200000</v>
      </c>
      <c r="H154" s="38"/>
      <c r="I154" s="38"/>
    </row>
    <row r="155" spans="1:11" s="114" customFormat="1" x14ac:dyDescent="0.2">
      <c r="A155" s="61">
        <v>322</v>
      </c>
      <c r="B155" s="8" t="s">
        <v>28</v>
      </c>
      <c r="C155" s="38">
        <v>0</v>
      </c>
      <c r="D155" s="38"/>
      <c r="E155" s="38"/>
      <c r="F155" s="38"/>
      <c r="G155" s="38">
        <v>0</v>
      </c>
      <c r="H155" s="38"/>
      <c r="I155" s="38"/>
    </row>
    <row r="156" spans="1:11" s="114" customFormat="1" x14ac:dyDescent="0.2">
      <c r="A156" s="61">
        <v>323</v>
      </c>
      <c r="B156" s="8" t="s">
        <v>29</v>
      </c>
      <c r="C156" s="38">
        <v>200000</v>
      </c>
      <c r="D156" s="38"/>
      <c r="E156" s="38"/>
      <c r="F156" s="38"/>
      <c r="G156" s="38">
        <v>200000</v>
      </c>
      <c r="H156" s="38"/>
      <c r="I156" s="38"/>
    </row>
    <row r="157" spans="1:11" s="114" customFormat="1" x14ac:dyDescent="0.2">
      <c r="A157" s="61">
        <v>329</v>
      </c>
      <c r="B157" s="8" t="s">
        <v>61</v>
      </c>
      <c r="C157" s="38">
        <v>7000</v>
      </c>
      <c r="D157" s="38"/>
      <c r="E157" s="38"/>
      <c r="F157" s="38"/>
      <c r="G157" s="38">
        <v>7000</v>
      </c>
      <c r="H157" s="38"/>
      <c r="I157" s="38"/>
    </row>
    <row r="158" spans="1:11" s="5" customFormat="1" x14ac:dyDescent="0.2">
      <c r="A158" s="62">
        <v>34</v>
      </c>
      <c r="B158" s="116" t="s">
        <v>30</v>
      </c>
      <c r="C158" s="40"/>
      <c r="D158" s="40"/>
      <c r="E158" s="40"/>
      <c r="F158" s="40"/>
      <c r="G158" s="40"/>
      <c r="H158" s="40"/>
      <c r="I158" s="40"/>
    </row>
    <row r="159" spans="1:11" s="114" customFormat="1" x14ac:dyDescent="0.2">
      <c r="A159" s="61">
        <v>343</v>
      </c>
      <c r="B159" s="8" t="s">
        <v>31</v>
      </c>
      <c r="C159" s="38"/>
      <c r="D159" s="38"/>
      <c r="E159" s="38"/>
      <c r="F159" s="38"/>
      <c r="G159" s="38"/>
      <c r="H159" s="38"/>
      <c r="I159" s="38"/>
    </row>
    <row r="160" spans="1:11" s="114" customFormat="1" x14ac:dyDescent="0.2">
      <c r="A160" s="61"/>
      <c r="B160" s="8"/>
      <c r="C160" s="38"/>
      <c r="D160" s="38"/>
      <c r="E160" s="38"/>
      <c r="F160" s="38"/>
      <c r="G160" s="38"/>
      <c r="H160" s="38"/>
      <c r="I160" s="38"/>
    </row>
    <row r="161" spans="1:10" s="114" customFormat="1" x14ac:dyDescent="0.2">
      <c r="A161" s="61"/>
      <c r="B161" s="8"/>
      <c r="C161" s="38"/>
      <c r="D161" s="38"/>
      <c r="E161" s="38"/>
      <c r="F161" s="38"/>
      <c r="G161" s="38"/>
      <c r="H161" s="38"/>
      <c r="I161" s="38"/>
    </row>
    <row r="162" spans="1:10" s="114" customFormat="1" x14ac:dyDescent="0.2">
      <c r="A162" s="61"/>
      <c r="B162" s="8"/>
      <c r="C162" s="38"/>
      <c r="D162" s="38"/>
      <c r="E162" s="38"/>
      <c r="F162" s="38"/>
      <c r="G162" s="38"/>
      <c r="H162" s="38"/>
      <c r="I162" s="38"/>
    </row>
    <row r="163" spans="1:10" s="114" customFormat="1" x14ac:dyDescent="0.2">
      <c r="A163" s="61"/>
      <c r="B163" s="8"/>
      <c r="C163" s="38"/>
      <c r="D163" s="38"/>
      <c r="E163" s="38"/>
      <c r="F163" s="38"/>
      <c r="G163" s="38"/>
      <c r="H163" s="38"/>
      <c r="I163" s="38"/>
    </row>
    <row r="164" spans="1:10" s="114" customFormat="1" x14ac:dyDescent="0.2">
      <c r="A164" s="61"/>
      <c r="B164" s="8"/>
      <c r="C164" s="38"/>
      <c r="D164" s="38"/>
      <c r="E164" s="38"/>
      <c r="F164" s="38"/>
      <c r="G164" s="38"/>
      <c r="H164" s="38"/>
      <c r="I164" s="38"/>
    </row>
    <row r="165" spans="1:10" s="114" customFormat="1" x14ac:dyDescent="0.2">
      <c r="A165" s="61"/>
      <c r="B165" s="8"/>
      <c r="C165" s="38"/>
      <c r="D165" s="38"/>
      <c r="E165" s="38"/>
      <c r="F165" s="38"/>
      <c r="G165" s="38"/>
      <c r="H165" s="38"/>
      <c r="I165" s="38"/>
    </row>
    <row r="166" spans="1:10" s="114" customFormat="1" x14ac:dyDescent="0.2">
      <c r="A166" s="61"/>
      <c r="B166" s="8"/>
      <c r="C166" s="38"/>
      <c r="D166" s="38"/>
      <c r="E166" s="38"/>
      <c r="F166" s="38"/>
      <c r="G166" s="38"/>
      <c r="H166" s="38"/>
      <c r="I166" s="38"/>
    </row>
    <row r="167" spans="1:10" s="114" customFormat="1" x14ac:dyDescent="0.2">
      <c r="A167" s="61"/>
      <c r="B167" s="8"/>
      <c r="C167" s="38"/>
      <c r="D167" s="38"/>
      <c r="E167" s="38"/>
      <c r="F167" s="38"/>
      <c r="G167" s="38"/>
      <c r="H167" s="38"/>
      <c r="I167" s="38"/>
    </row>
    <row r="168" spans="1:10" s="114" customFormat="1" x14ac:dyDescent="0.2">
      <c r="A168" s="61"/>
      <c r="B168" s="8"/>
      <c r="C168" s="38"/>
      <c r="D168" s="38"/>
      <c r="E168" s="38"/>
      <c r="F168" s="38"/>
      <c r="G168" s="38"/>
      <c r="H168" s="38"/>
      <c r="I168" s="38"/>
    </row>
    <row r="169" spans="1:10" s="114" customFormat="1" x14ac:dyDescent="0.2">
      <c r="A169" s="61"/>
      <c r="B169" s="8"/>
      <c r="C169" s="38"/>
      <c r="D169" s="38"/>
      <c r="E169" s="38"/>
      <c r="F169" s="38"/>
      <c r="G169" s="38"/>
      <c r="H169" s="38"/>
      <c r="I169" s="38"/>
    </row>
    <row r="170" spans="1:10" s="114" customFormat="1" x14ac:dyDescent="0.2">
      <c r="A170" s="61"/>
      <c r="B170" s="8"/>
      <c r="C170" s="38"/>
      <c r="D170" s="38"/>
      <c r="E170" s="38"/>
      <c r="F170" s="38"/>
      <c r="G170" s="38"/>
      <c r="H170" s="38"/>
      <c r="I170" s="38"/>
    </row>
    <row r="171" spans="1:10" s="114" customFormat="1" x14ac:dyDescent="0.2">
      <c r="A171" s="61"/>
      <c r="B171" s="8"/>
      <c r="C171" s="38"/>
      <c r="D171" s="38"/>
      <c r="E171" s="38"/>
      <c r="F171" s="38"/>
      <c r="G171" s="38"/>
      <c r="H171" s="38"/>
      <c r="I171" s="38"/>
    </row>
    <row r="172" spans="1:10" s="114" customFormat="1" x14ac:dyDescent="0.2">
      <c r="A172" s="61"/>
      <c r="B172" s="8"/>
      <c r="C172" s="38"/>
      <c r="D172" s="38"/>
      <c r="E172" s="38"/>
      <c r="F172" s="38"/>
      <c r="G172" s="38"/>
      <c r="H172" s="38"/>
      <c r="I172" s="38"/>
    </row>
    <row r="173" spans="1:10" s="114" customFormat="1" x14ac:dyDescent="0.2">
      <c r="A173" s="61"/>
      <c r="B173" s="8"/>
      <c r="C173" s="38"/>
      <c r="D173" s="38"/>
      <c r="E173" s="38"/>
      <c r="F173" s="38"/>
      <c r="G173" s="38"/>
      <c r="H173" s="38"/>
      <c r="I173" s="38"/>
    </row>
    <row r="174" spans="1:10" x14ac:dyDescent="0.2">
      <c r="A174" s="62"/>
      <c r="B174" s="8"/>
      <c r="C174" s="3"/>
      <c r="D174" s="3"/>
      <c r="E174" s="3"/>
      <c r="F174" s="3"/>
      <c r="G174" s="3"/>
      <c r="H174" s="3"/>
      <c r="I174" s="3"/>
      <c r="J174" s="3"/>
    </row>
    <row r="175" spans="1:10" x14ac:dyDescent="0.2">
      <c r="A175" s="62"/>
      <c r="B175" s="8"/>
      <c r="C175" s="3"/>
      <c r="D175" s="3"/>
      <c r="E175" s="3"/>
      <c r="F175" s="3"/>
      <c r="G175" s="3"/>
      <c r="H175" s="3"/>
      <c r="I175" s="3"/>
      <c r="J175" s="3"/>
    </row>
    <row r="176" spans="1:10" s="5" customFormat="1" ht="76.5" x14ac:dyDescent="0.2">
      <c r="A176" s="4" t="s">
        <v>19</v>
      </c>
      <c r="B176" s="86" t="s">
        <v>20</v>
      </c>
      <c r="C176" s="4" t="s">
        <v>54</v>
      </c>
      <c r="D176" s="4" t="s">
        <v>10</v>
      </c>
      <c r="E176" s="4" t="s">
        <v>11</v>
      </c>
      <c r="F176" s="4" t="s">
        <v>12</v>
      </c>
      <c r="G176" s="4" t="s">
        <v>13</v>
      </c>
      <c r="H176" s="4" t="s">
        <v>21</v>
      </c>
      <c r="I176" s="4" t="s">
        <v>15</v>
      </c>
      <c r="J176" s="4" t="s">
        <v>16</v>
      </c>
    </row>
    <row r="177" spans="1:19" s="114" customFormat="1" x14ac:dyDescent="0.2">
      <c r="A177" s="62"/>
      <c r="B177" s="8"/>
    </row>
    <row r="178" spans="1:19" s="5" customFormat="1" x14ac:dyDescent="0.2">
      <c r="A178" s="62"/>
      <c r="B178" s="115" t="s">
        <v>57</v>
      </c>
    </row>
    <row r="179" spans="1:19" s="114" customFormat="1" x14ac:dyDescent="0.2">
      <c r="A179" s="62"/>
      <c r="B179" s="8" t="s">
        <v>58</v>
      </c>
    </row>
    <row r="180" spans="1:19" s="5" customFormat="1" x14ac:dyDescent="0.2">
      <c r="A180" s="62"/>
      <c r="B180" s="116" t="s">
        <v>59</v>
      </c>
    </row>
    <row r="181" spans="1:19" s="5" customFormat="1" ht="12.75" customHeight="1" thickBot="1" x14ac:dyDescent="0.25">
      <c r="A181" s="117"/>
      <c r="B181" s="116"/>
      <c r="C181" s="40"/>
      <c r="I181" s="40"/>
      <c r="P181" s="114"/>
      <c r="Q181" s="114"/>
      <c r="R181" s="114"/>
      <c r="S181" s="114"/>
    </row>
    <row r="182" spans="1:19" s="5" customFormat="1" x14ac:dyDescent="0.2">
      <c r="A182" s="130">
        <v>3</v>
      </c>
      <c r="B182" s="131" t="s">
        <v>60</v>
      </c>
      <c r="C182" s="132">
        <f>C183+C187+C192</f>
        <v>11451000</v>
      </c>
      <c r="D182" s="132">
        <f t="shared" ref="D182:J182" si="28">D183+D187+D192</f>
        <v>0</v>
      </c>
      <c r="E182" s="132">
        <f t="shared" si="28"/>
        <v>35000</v>
      </c>
      <c r="F182" s="132">
        <f t="shared" si="28"/>
        <v>243000</v>
      </c>
      <c r="G182" s="132">
        <f t="shared" si="28"/>
        <v>11172000</v>
      </c>
      <c r="H182" s="132">
        <f t="shared" si="28"/>
        <v>1000</v>
      </c>
      <c r="I182" s="132">
        <f t="shared" si="28"/>
        <v>0</v>
      </c>
      <c r="J182" s="133">
        <f t="shared" si="28"/>
        <v>0</v>
      </c>
      <c r="O182" s="1"/>
      <c r="P182" s="1"/>
      <c r="Q182" s="1"/>
      <c r="R182" s="1"/>
    </row>
    <row r="183" spans="1:19" s="5" customFormat="1" x14ac:dyDescent="0.2">
      <c r="A183" s="134">
        <v>31</v>
      </c>
      <c r="B183" s="118" t="s">
        <v>22</v>
      </c>
      <c r="C183" s="119">
        <f>C184+C185+C186</f>
        <v>10749200</v>
      </c>
      <c r="D183" s="119">
        <f t="shared" ref="D183:J183" si="29">D184+D185+D186</f>
        <v>0</v>
      </c>
      <c r="E183" s="119">
        <f t="shared" si="29"/>
        <v>5200</v>
      </c>
      <c r="F183" s="119">
        <f t="shared" si="29"/>
        <v>0</v>
      </c>
      <c r="G183" s="119">
        <f t="shared" si="29"/>
        <v>10744000</v>
      </c>
      <c r="H183" s="119">
        <f t="shared" si="29"/>
        <v>0</v>
      </c>
      <c r="I183" s="119">
        <f t="shared" si="29"/>
        <v>0</v>
      </c>
      <c r="J183" s="135">
        <f t="shared" si="29"/>
        <v>0</v>
      </c>
      <c r="M183" s="114"/>
      <c r="N183" s="114"/>
      <c r="O183" s="114"/>
      <c r="P183" s="114"/>
      <c r="Q183" s="1"/>
      <c r="R183" s="1"/>
    </row>
    <row r="184" spans="1:19" s="114" customFormat="1" x14ac:dyDescent="0.2">
      <c r="A184" s="136">
        <v>311</v>
      </c>
      <c r="B184" s="120" t="s">
        <v>23</v>
      </c>
      <c r="C184" s="40">
        <f>C210+C224+C238</f>
        <v>9148500</v>
      </c>
      <c r="D184" s="40">
        <f t="shared" ref="D184:J184" si="30">D210+D224+D238</f>
        <v>0</v>
      </c>
      <c r="E184" s="40">
        <f t="shared" si="30"/>
        <v>4500</v>
      </c>
      <c r="F184" s="40">
        <f t="shared" si="30"/>
        <v>0</v>
      </c>
      <c r="G184" s="40">
        <f t="shared" si="30"/>
        <v>9144000</v>
      </c>
      <c r="H184" s="40">
        <f t="shared" si="30"/>
        <v>0</v>
      </c>
      <c r="I184" s="40">
        <f t="shared" si="30"/>
        <v>0</v>
      </c>
      <c r="J184" s="137">
        <f t="shared" si="30"/>
        <v>0</v>
      </c>
      <c r="K184" s="38"/>
      <c r="L184" s="38"/>
      <c r="Q184" s="123"/>
      <c r="R184" s="123"/>
    </row>
    <row r="185" spans="1:19" s="114" customFormat="1" x14ac:dyDescent="0.2">
      <c r="A185" s="136">
        <v>312</v>
      </c>
      <c r="B185" s="120" t="s">
        <v>24</v>
      </c>
      <c r="C185" s="40">
        <f>C211+C225+C239</f>
        <v>135000</v>
      </c>
      <c r="D185" s="40">
        <f t="shared" ref="D185:J185" si="31">D211+D225+D239</f>
        <v>0</v>
      </c>
      <c r="E185" s="40">
        <f t="shared" si="31"/>
        <v>0</v>
      </c>
      <c r="F185" s="40">
        <f t="shared" si="31"/>
        <v>0</v>
      </c>
      <c r="G185" s="40">
        <f t="shared" si="31"/>
        <v>135000</v>
      </c>
      <c r="H185" s="40">
        <f t="shared" si="31"/>
        <v>0</v>
      </c>
      <c r="I185" s="40">
        <f t="shared" si="31"/>
        <v>0</v>
      </c>
      <c r="J185" s="137">
        <f t="shared" si="31"/>
        <v>0</v>
      </c>
      <c r="Q185" s="123"/>
      <c r="R185" s="123"/>
    </row>
    <row r="186" spans="1:19" s="114" customFormat="1" x14ac:dyDescent="0.2">
      <c r="A186" s="136">
        <v>313</v>
      </c>
      <c r="B186" s="120" t="s">
        <v>25</v>
      </c>
      <c r="C186" s="40">
        <f>C212+C226+C240</f>
        <v>1465700</v>
      </c>
      <c r="D186" s="40">
        <f t="shared" ref="D186:J186" si="32">D212+D226+D240</f>
        <v>0</v>
      </c>
      <c r="E186" s="40">
        <f t="shared" si="32"/>
        <v>700</v>
      </c>
      <c r="F186" s="40">
        <f t="shared" si="32"/>
        <v>0</v>
      </c>
      <c r="G186" s="40">
        <f t="shared" si="32"/>
        <v>1465000</v>
      </c>
      <c r="H186" s="40">
        <f t="shared" si="32"/>
        <v>0</v>
      </c>
      <c r="I186" s="40">
        <f t="shared" si="32"/>
        <v>0</v>
      </c>
      <c r="J186" s="137">
        <f t="shared" si="32"/>
        <v>0</v>
      </c>
      <c r="Q186" s="123"/>
      <c r="R186" s="123"/>
    </row>
    <row r="187" spans="1:19" s="5" customFormat="1" x14ac:dyDescent="0.2">
      <c r="A187" s="134">
        <v>32</v>
      </c>
      <c r="B187" s="118" t="s">
        <v>26</v>
      </c>
      <c r="C187" s="119">
        <f>C188+C189+C190+C191</f>
        <v>701800</v>
      </c>
      <c r="D187" s="119">
        <f t="shared" ref="D187:J187" si="33">D188+D189+D190+D191</f>
        <v>0</v>
      </c>
      <c r="E187" s="119">
        <f t="shared" si="33"/>
        <v>29800</v>
      </c>
      <c r="F187" s="119">
        <f t="shared" si="33"/>
        <v>243000</v>
      </c>
      <c r="G187" s="119">
        <f t="shared" si="33"/>
        <v>428000</v>
      </c>
      <c r="H187" s="119">
        <f t="shared" si="33"/>
        <v>1000</v>
      </c>
      <c r="I187" s="119">
        <f t="shared" si="33"/>
        <v>0</v>
      </c>
      <c r="J187" s="135">
        <f t="shared" si="33"/>
        <v>0</v>
      </c>
      <c r="O187" s="124"/>
      <c r="P187" s="125"/>
      <c r="Q187" s="125"/>
      <c r="R187" s="125"/>
    </row>
    <row r="188" spans="1:19" s="114" customFormat="1" x14ac:dyDescent="0.2">
      <c r="A188" s="136">
        <v>321</v>
      </c>
      <c r="B188" s="120" t="s">
        <v>27</v>
      </c>
      <c r="C188" s="40">
        <f>C203+C214+C228+C242</f>
        <v>207700</v>
      </c>
      <c r="D188" s="40">
        <f t="shared" ref="D188:J188" si="34">D203+D214+D228+D242</f>
        <v>0</v>
      </c>
      <c r="E188" s="40">
        <f t="shared" si="34"/>
        <v>0</v>
      </c>
      <c r="F188" s="40">
        <f t="shared" si="34"/>
        <v>7700</v>
      </c>
      <c r="G188" s="40">
        <f t="shared" si="34"/>
        <v>200000</v>
      </c>
      <c r="H188" s="40">
        <f t="shared" si="34"/>
        <v>0</v>
      </c>
      <c r="I188" s="40">
        <f t="shared" si="34"/>
        <v>0</v>
      </c>
      <c r="J188" s="137">
        <f t="shared" si="34"/>
        <v>0</v>
      </c>
      <c r="O188" s="1"/>
      <c r="P188" s="123"/>
      <c r="Q188" s="123"/>
      <c r="R188" s="123"/>
    </row>
    <row r="189" spans="1:19" s="114" customFormat="1" x14ac:dyDescent="0.2">
      <c r="A189" s="136">
        <v>322</v>
      </c>
      <c r="B189" s="120" t="s">
        <v>28</v>
      </c>
      <c r="C189" s="40">
        <f>C204+C215+C229+C243</f>
        <v>243800</v>
      </c>
      <c r="D189" s="40">
        <f t="shared" ref="D189:J189" si="35">D204+D215+D229+D243</f>
        <v>0</v>
      </c>
      <c r="E189" s="40">
        <f t="shared" si="35"/>
        <v>18500</v>
      </c>
      <c r="F189" s="40">
        <f t="shared" si="35"/>
        <v>204300</v>
      </c>
      <c r="G189" s="40">
        <f t="shared" si="35"/>
        <v>21000</v>
      </c>
      <c r="H189" s="40">
        <f t="shared" si="35"/>
        <v>0</v>
      </c>
      <c r="I189" s="40">
        <f t="shared" si="35"/>
        <v>0</v>
      </c>
      <c r="J189" s="137">
        <f t="shared" si="35"/>
        <v>0</v>
      </c>
    </row>
    <row r="190" spans="1:19" s="114" customFormat="1" x14ac:dyDescent="0.2">
      <c r="A190" s="136">
        <v>323</v>
      </c>
      <c r="B190" s="120" t="s">
        <v>29</v>
      </c>
      <c r="C190" s="40">
        <f>C205+C216+C230+C244</f>
        <v>238000</v>
      </c>
      <c r="D190" s="40">
        <f t="shared" ref="D190:J190" si="36">D205+D216+D230+D244</f>
        <v>0</v>
      </c>
      <c r="E190" s="40">
        <f t="shared" si="36"/>
        <v>11000</v>
      </c>
      <c r="F190" s="40">
        <f t="shared" si="36"/>
        <v>26000</v>
      </c>
      <c r="G190" s="40">
        <f t="shared" si="36"/>
        <v>200000</v>
      </c>
      <c r="H190" s="40">
        <f t="shared" si="36"/>
        <v>1000</v>
      </c>
      <c r="I190" s="40">
        <f t="shared" si="36"/>
        <v>0</v>
      </c>
      <c r="J190" s="137">
        <f t="shared" si="36"/>
        <v>0</v>
      </c>
    </row>
    <row r="191" spans="1:19" s="114" customFormat="1" ht="25.5" x14ac:dyDescent="0.2">
      <c r="A191" s="136">
        <v>329</v>
      </c>
      <c r="B191" s="120" t="s">
        <v>61</v>
      </c>
      <c r="C191" s="40">
        <f>C217+C231+C245</f>
        <v>12300</v>
      </c>
      <c r="D191" s="40">
        <f t="shared" ref="D191:J191" si="37">D217+D231+D245</f>
        <v>0</v>
      </c>
      <c r="E191" s="40">
        <f t="shared" si="37"/>
        <v>300</v>
      </c>
      <c r="F191" s="40">
        <f t="shared" si="37"/>
        <v>5000</v>
      </c>
      <c r="G191" s="40">
        <f t="shared" si="37"/>
        <v>7000</v>
      </c>
      <c r="H191" s="40">
        <f t="shared" si="37"/>
        <v>0</v>
      </c>
      <c r="I191" s="40">
        <f t="shared" si="37"/>
        <v>0</v>
      </c>
      <c r="J191" s="137">
        <f t="shared" si="37"/>
        <v>0</v>
      </c>
      <c r="M191" s="1"/>
      <c r="N191" s="1"/>
      <c r="O191" s="1"/>
      <c r="P191" s="1"/>
      <c r="Q191" s="1"/>
    </row>
    <row r="192" spans="1:19" s="5" customFormat="1" x14ac:dyDescent="0.2">
      <c r="A192" s="136">
        <v>34</v>
      </c>
      <c r="B192" s="120" t="s">
        <v>30</v>
      </c>
      <c r="C192" s="40">
        <f>C193</f>
        <v>0</v>
      </c>
      <c r="D192" s="40">
        <f t="shared" ref="D192:J192" si="38">D193</f>
        <v>0</v>
      </c>
      <c r="E192" s="40">
        <f t="shared" si="38"/>
        <v>0</v>
      </c>
      <c r="F192" s="40">
        <f t="shared" si="38"/>
        <v>0</v>
      </c>
      <c r="G192" s="40">
        <f t="shared" si="38"/>
        <v>0</v>
      </c>
      <c r="H192" s="40">
        <f t="shared" si="38"/>
        <v>0</v>
      </c>
      <c r="I192" s="40">
        <f t="shared" si="38"/>
        <v>0</v>
      </c>
      <c r="J192" s="137">
        <f t="shared" si="38"/>
        <v>0</v>
      </c>
      <c r="M192" s="1"/>
      <c r="N192" s="1"/>
      <c r="O192" s="1"/>
      <c r="P192" s="1"/>
      <c r="Q192" s="1"/>
    </row>
    <row r="193" spans="1:19" s="114" customFormat="1" x14ac:dyDescent="0.2">
      <c r="A193" s="136">
        <v>343</v>
      </c>
      <c r="B193" s="120" t="s">
        <v>31</v>
      </c>
      <c r="C193" s="40"/>
      <c r="D193" s="40"/>
      <c r="E193" s="40"/>
      <c r="F193" s="40"/>
      <c r="G193" s="40"/>
      <c r="H193" s="40"/>
      <c r="I193" s="40"/>
      <c r="J193" s="137"/>
      <c r="M193" s="1"/>
      <c r="N193" s="1"/>
      <c r="O193" s="1"/>
      <c r="P193" s="1"/>
      <c r="Q193" s="1"/>
    </row>
    <row r="194" spans="1:19" s="5" customFormat="1" ht="25.5" x14ac:dyDescent="0.2">
      <c r="A194" s="138">
        <v>4</v>
      </c>
      <c r="B194" s="121" t="s">
        <v>32</v>
      </c>
      <c r="C194" s="122">
        <f>C195</f>
        <v>6000</v>
      </c>
      <c r="D194" s="122"/>
      <c r="E194" s="122">
        <f t="shared" ref="E194:J194" si="39">E195</f>
        <v>0</v>
      </c>
      <c r="F194" s="122">
        <f t="shared" si="39"/>
        <v>4000</v>
      </c>
      <c r="G194" s="122">
        <f t="shared" si="39"/>
        <v>0</v>
      </c>
      <c r="H194" s="122">
        <f t="shared" si="39"/>
        <v>2000</v>
      </c>
      <c r="I194" s="122">
        <f t="shared" si="39"/>
        <v>0</v>
      </c>
      <c r="J194" s="139">
        <f t="shared" si="39"/>
        <v>0</v>
      </c>
      <c r="M194" s="1"/>
      <c r="N194" s="1"/>
      <c r="O194" s="1"/>
      <c r="P194" s="1"/>
      <c r="Q194" s="1"/>
    </row>
    <row r="195" spans="1:19" s="5" customFormat="1" ht="25.5" x14ac:dyDescent="0.2">
      <c r="A195" s="136">
        <v>42</v>
      </c>
      <c r="B195" s="120" t="s">
        <v>33</v>
      </c>
      <c r="C195" s="40">
        <f>C196+C197+C198</f>
        <v>6000</v>
      </c>
      <c r="D195" s="40"/>
      <c r="E195" s="40">
        <f t="shared" ref="E195:J195" si="40">E196+E197+E198</f>
        <v>0</v>
      </c>
      <c r="F195" s="40">
        <f t="shared" si="40"/>
        <v>4000</v>
      </c>
      <c r="G195" s="40">
        <f t="shared" si="40"/>
        <v>0</v>
      </c>
      <c r="H195" s="40">
        <f t="shared" si="40"/>
        <v>2000</v>
      </c>
      <c r="I195" s="40">
        <f t="shared" si="40"/>
        <v>0</v>
      </c>
      <c r="J195" s="137">
        <f t="shared" si="40"/>
        <v>0</v>
      </c>
      <c r="M195" s="1"/>
      <c r="N195" s="1"/>
      <c r="O195" s="1"/>
      <c r="P195" s="1"/>
      <c r="Q195" s="1"/>
    </row>
    <row r="196" spans="1:19" s="5" customFormat="1" x14ac:dyDescent="0.2">
      <c r="A196" s="136">
        <v>421</v>
      </c>
      <c r="B196" s="120" t="s">
        <v>44</v>
      </c>
      <c r="C196" s="40"/>
      <c r="D196" s="40"/>
      <c r="E196" s="40"/>
      <c r="F196" s="40"/>
      <c r="G196" s="40"/>
      <c r="H196" s="40"/>
      <c r="I196" s="40"/>
      <c r="J196" s="137"/>
      <c r="M196" s="1"/>
      <c r="N196" s="1"/>
      <c r="O196" s="1"/>
      <c r="P196" s="1"/>
      <c r="Q196" s="1"/>
    </row>
    <row r="197" spans="1:19" s="114" customFormat="1" x14ac:dyDescent="0.2">
      <c r="A197" s="136">
        <v>422</v>
      </c>
      <c r="B197" s="120" t="s">
        <v>62</v>
      </c>
      <c r="C197" s="40">
        <f>C218</f>
        <v>4000</v>
      </c>
      <c r="D197" s="40"/>
      <c r="E197" s="40"/>
      <c r="F197" s="40">
        <v>4000</v>
      </c>
      <c r="G197" s="40">
        <f t="shared" ref="G197:J197" si="41">G218</f>
        <v>0</v>
      </c>
      <c r="H197" s="40">
        <f t="shared" si="41"/>
        <v>0</v>
      </c>
      <c r="I197" s="40">
        <f t="shared" si="41"/>
        <v>0</v>
      </c>
      <c r="J197" s="137">
        <f t="shared" si="41"/>
        <v>0</v>
      </c>
      <c r="M197" s="123"/>
      <c r="N197" s="123"/>
      <c r="O197" s="123"/>
      <c r="P197" s="123"/>
      <c r="Q197" s="123"/>
    </row>
    <row r="198" spans="1:19" s="114" customFormat="1" ht="26.25" thickBot="1" x14ac:dyDescent="0.25">
      <c r="A198" s="140">
        <v>424</v>
      </c>
      <c r="B198" s="141" t="s">
        <v>63</v>
      </c>
      <c r="C198" s="142">
        <v>2000</v>
      </c>
      <c r="D198" s="142"/>
      <c r="E198" s="142"/>
      <c r="F198" s="142"/>
      <c r="G198" s="142"/>
      <c r="H198" s="142">
        <v>2000</v>
      </c>
      <c r="I198" s="142"/>
      <c r="J198" s="143"/>
      <c r="M198" s="123"/>
      <c r="N198" s="123"/>
      <c r="O198" s="123"/>
      <c r="P198" s="123"/>
      <c r="Q198" s="123"/>
    </row>
    <row r="199" spans="1:19" s="114" customFormat="1" x14ac:dyDescent="0.2">
      <c r="A199" s="62"/>
      <c r="B199" s="8"/>
      <c r="M199" s="123"/>
      <c r="N199" s="126"/>
      <c r="O199" s="126"/>
      <c r="P199" s="126"/>
      <c r="Q199" s="126"/>
    </row>
    <row r="200" spans="1:19" s="5" customFormat="1" ht="12.75" customHeight="1" x14ac:dyDescent="0.2">
      <c r="A200" s="117" t="s">
        <v>64</v>
      </c>
      <c r="B200" s="116" t="s">
        <v>65</v>
      </c>
      <c r="M200" s="114"/>
      <c r="N200" s="123"/>
      <c r="O200" s="126"/>
      <c r="P200" s="126"/>
      <c r="Q200" s="126"/>
      <c r="R200" s="126"/>
      <c r="S200" s="114"/>
    </row>
    <row r="201" spans="1:19" s="5" customFormat="1" x14ac:dyDescent="0.2">
      <c r="A201" s="62">
        <v>3</v>
      </c>
      <c r="B201" s="116" t="s">
        <v>60</v>
      </c>
      <c r="C201" s="40">
        <f>D201+F201+G201</f>
        <v>200000</v>
      </c>
      <c r="D201" s="40"/>
      <c r="F201" s="40">
        <v>179000</v>
      </c>
      <c r="G201" s="40">
        <f>G202</f>
        <v>21000</v>
      </c>
      <c r="I201" s="40"/>
      <c r="K201" s="80"/>
      <c r="N201" s="123"/>
      <c r="O201" s="127"/>
      <c r="P201" s="127"/>
      <c r="Q201" s="127"/>
      <c r="R201" s="127"/>
      <c r="S201" s="128"/>
    </row>
    <row r="202" spans="1:19" s="5" customFormat="1" x14ac:dyDescent="0.2">
      <c r="A202" s="62">
        <v>32</v>
      </c>
      <c r="B202" s="116" t="s">
        <v>26</v>
      </c>
      <c r="C202" s="40">
        <f>C204+C203+C205</f>
        <v>200000</v>
      </c>
      <c r="D202" s="40"/>
      <c r="E202" s="40"/>
      <c r="F202" s="40">
        <v>179000</v>
      </c>
      <c r="G202" s="40">
        <f>G204+G203+G205</f>
        <v>21000</v>
      </c>
      <c r="N202" s="123"/>
      <c r="O202" s="123"/>
      <c r="P202" s="123"/>
      <c r="Q202" s="123"/>
      <c r="R202" s="123"/>
      <c r="S202" s="123"/>
    </row>
    <row r="203" spans="1:19" s="114" customFormat="1" x14ac:dyDescent="0.2">
      <c r="A203" s="61">
        <v>321</v>
      </c>
      <c r="B203" s="8" t="s">
        <v>27</v>
      </c>
      <c r="M203" s="5"/>
      <c r="N203" s="123"/>
      <c r="O203" s="123"/>
      <c r="P203" s="123"/>
      <c r="Q203" s="123"/>
      <c r="R203" s="123"/>
      <c r="S203" s="123"/>
    </row>
    <row r="204" spans="1:19" s="114" customFormat="1" x14ac:dyDescent="0.2">
      <c r="A204" s="61">
        <v>322</v>
      </c>
      <c r="B204" s="8" t="s">
        <v>28</v>
      </c>
      <c r="C204" s="38">
        <f>SUM(D204:G204)</f>
        <v>200000</v>
      </c>
      <c r="F204" s="38">
        <v>179000</v>
      </c>
      <c r="G204" s="38">
        <v>21000</v>
      </c>
      <c r="N204" s="123"/>
      <c r="O204" s="123"/>
      <c r="P204" s="123"/>
      <c r="Q204" s="123"/>
      <c r="R204" s="123"/>
      <c r="S204" s="123"/>
    </row>
    <row r="205" spans="1:19" s="114" customFormat="1" x14ac:dyDescent="0.2">
      <c r="A205" s="61">
        <v>323</v>
      </c>
      <c r="B205" s="8" t="s">
        <v>29</v>
      </c>
      <c r="C205" s="38"/>
      <c r="N205" s="123"/>
      <c r="O205" s="123"/>
      <c r="P205" s="123"/>
      <c r="Q205" s="123"/>
      <c r="R205" s="123"/>
    </row>
    <row r="206" spans="1:19" s="114" customFormat="1" x14ac:dyDescent="0.2">
      <c r="A206" s="62">
        <v>32</v>
      </c>
      <c r="B206" s="8"/>
      <c r="N206" s="123"/>
      <c r="O206" s="123"/>
      <c r="P206" s="123"/>
      <c r="Q206" s="123"/>
      <c r="R206" s="123"/>
      <c r="S206" s="123"/>
    </row>
    <row r="207" spans="1:19" s="5" customFormat="1" ht="12.75" customHeight="1" x14ac:dyDescent="0.2">
      <c r="A207" s="117" t="s">
        <v>66</v>
      </c>
      <c r="B207" s="116" t="s">
        <v>67</v>
      </c>
      <c r="M207" s="114"/>
      <c r="N207" s="129"/>
      <c r="O207" s="129"/>
      <c r="P207" s="129"/>
      <c r="Q207" s="129"/>
      <c r="R207" s="129"/>
      <c r="S207" s="114"/>
    </row>
    <row r="208" spans="1:19" s="5" customFormat="1" x14ac:dyDescent="0.2">
      <c r="A208" s="62">
        <v>3</v>
      </c>
      <c r="B208" s="116" t="s">
        <v>60</v>
      </c>
      <c r="C208" s="40">
        <f>C209+C213</f>
        <v>65000</v>
      </c>
      <c r="F208" s="40">
        <f>F213</f>
        <v>64000</v>
      </c>
      <c r="H208" s="40">
        <f>H213</f>
        <v>1000</v>
      </c>
      <c r="I208" s="40"/>
      <c r="K208" s="80"/>
    </row>
    <row r="209" spans="1:8" s="5" customFormat="1" x14ac:dyDescent="0.2">
      <c r="A209" s="62">
        <v>31</v>
      </c>
      <c r="B209" s="116" t="s">
        <v>22</v>
      </c>
      <c r="C209" s="5">
        <f>C210+C211+C212</f>
        <v>0</v>
      </c>
    </row>
    <row r="210" spans="1:8" s="114" customFormat="1" x14ac:dyDescent="0.2">
      <c r="A210" s="61">
        <v>311</v>
      </c>
      <c r="B210" s="8" t="s">
        <v>23</v>
      </c>
    </row>
    <row r="211" spans="1:8" s="114" customFormat="1" x14ac:dyDescent="0.2">
      <c r="A211" s="61">
        <v>312</v>
      </c>
      <c r="B211" s="8" t="s">
        <v>24</v>
      </c>
    </row>
    <row r="212" spans="1:8" s="114" customFormat="1" x14ac:dyDescent="0.2">
      <c r="A212" s="61">
        <v>313</v>
      </c>
      <c r="B212" s="8" t="s">
        <v>25</v>
      </c>
    </row>
    <row r="213" spans="1:8" s="5" customFormat="1" x14ac:dyDescent="0.2">
      <c r="A213" s="62">
        <v>32</v>
      </c>
      <c r="B213" s="116" t="s">
        <v>26</v>
      </c>
      <c r="C213" s="40">
        <f>C214+C215+C216+C217</f>
        <v>65000</v>
      </c>
      <c r="D213" s="40">
        <f t="shared" ref="D213:H213" si="42">D214+D215+D216+D217</f>
        <v>0</v>
      </c>
      <c r="E213" s="40">
        <f t="shared" si="42"/>
        <v>0</v>
      </c>
      <c r="F213" s="40">
        <f t="shared" si="42"/>
        <v>64000</v>
      </c>
      <c r="G213" s="40">
        <f t="shared" si="42"/>
        <v>0</v>
      </c>
      <c r="H213" s="40">
        <f t="shared" si="42"/>
        <v>1000</v>
      </c>
    </row>
    <row r="214" spans="1:8" s="114" customFormat="1" x14ac:dyDescent="0.2">
      <c r="A214" s="61">
        <v>321</v>
      </c>
      <c r="B214" s="8" t="s">
        <v>27</v>
      </c>
      <c r="C214" s="38">
        <f>SUM(D214:H214)</f>
        <v>7700</v>
      </c>
      <c r="F214" s="38">
        <v>7700</v>
      </c>
    </row>
    <row r="215" spans="1:8" s="114" customFormat="1" x14ac:dyDescent="0.2">
      <c r="A215" s="61">
        <v>322</v>
      </c>
      <c r="B215" s="8" t="s">
        <v>28</v>
      </c>
      <c r="C215" s="38">
        <f>SUM(D215:H215)</f>
        <v>25300</v>
      </c>
      <c r="F215" s="38">
        <v>25300</v>
      </c>
    </row>
    <row r="216" spans="1:8" s="114" customFormat="1" x14ac:dyDescent="0.2">
      <c r="A216" s="61">
        <v>323</v>
      </c>
      <c r="B216" s="8" t="s">
        <v>29</v>
      </c>
      <c r="C216" s="114">
        <f>SUM(D216:H216)</f>
        <v>27000</v>
      </c>
      <c r="F216" s="38">
        <v>26000</v>
      </c>
      <c r="H216" s="114">
        <v>1000</v>
      </c>
    </row>
    <row r="217" spans="1:8" s="114" customFormat="1" x14ac:dyDescent="0.2">
      <c r="A217" s="61">
        <v>329</v>
      </c>
      <c r="B217" s="8" t="s">
        <v>61</v>
      </c>
      <c r="C217" s="114">
        <f>SUM(D217:H217)</f>
        <v>5000</v>
      </c>
      <c r="F217" s="38">
        <v>5000</v>
      </c>
    </row>
    <row r="218" spans="1:8" s="5" customFormat="1" x14ac:dyDescent="0.2">
      <c r="A218" s="62">
        <v>42</v>
      </c>
      <c r="B218" s="116" t="s">
        <v>68</v>
      </c>
      <c r="C218" s="40">
        <f>C219</f>
        <v>4000</v>
      </c>
      <c r="F218" s="40"/>
    </row>
    <row r="219" spans="1:8" s="114" customFormat="1" x14ac:dyDescent="0.2">
      <c r="A219" s="61">
        <v>422</v>
      </c>
      <c r="B219" s="8" t="s">
        <v>69</v>
      </c>
      <c r="C219" s="38">
        <f>SUM(D219:H219)</f>
        <v>4000</v>
      </c>
      <c r="F219" s="38">
        <v>4000</v>
      </c>
    </row>
    <row r="220" spans="1:8" s="114" customFormat="1" x14ac:dyDescent="0.2">
      <c r="A220" s="62"/>
      <c r="B220" s="8"/>
    </row>
    <row r="221" spans="1:8" s="5" customFormat="1" ht="12.75" customHeight="1" x14ac:dyDescent="0.2">
      <c r="A221" s="117" t="s">
        <v>70</v>
      </c>
      <c r="B221" s="116" t="s">
        <v>71</v>
      </c>
    </row>
    <row r="222" spans="1:8" s="5" customFormat="1" x14ac:dyDescent="0.2">
      <c r="A222" s="62">
        <v>3</v>
      </c>
      <c r="B222" s="116" t="s">
        <v>60</v>
      </c>
      <c r="C222" s="40">
        <f>C223+C227</f>
        <v>35000</v>
      </c>
      <c r="D222" s="40">
        <f>D223+D227</f>
        <v>0</v>
      </c>
      <c r="E222" s="40">
        <f>E223+E227</f>
        <v>35000</v>
      </c>
    </row>
    <row r="223" spans="1:8" s="5" customFormat="1" x14ac:dyDescent="0.2">
      <c r="A223" s="62">
        <v>31</v>
      </c>
      <c r="B223" s="116" t="s">
        <v>22</v>
      </c>
      <c r="C223" s="40">
        <f>C224+C225+C226</f>
        <v>5200</v>
      </c>
      <c r="D223" s="40">
        <f>D224+D225+D226</f>
        <v>0</v>
      </c>
      <c r="E223" s="40">
        <f>E224+E225+E226</f>
        <v>5200</v>
      </c>
    </row>
    <row r="224" spans="1:8" s="114" customFormat="1" x14ac:dyDescent="0.2">
      <c r="A224" s="61">
        <v>311</v>
      </c>
      <c r="B224" s="8" t="s">
        <v>23</v>
      </c>
      <c r="C224" s="38">
        <f>SUM(D224:H224)</f>
        <v>4500</v>
      </c>
      <c r="E224" s="38">
        <v>4500</v>
      </c>
    </row>
    <row r="225" spans="1:11" s="114" customFormat="1" x14ac:dyDescent="0.2">
      <c r="A225" s="61">
        <v>312</v>
      </c>
      <c r="B225" s="8" t="s">
        <v>24</v>
      </c>
      <c r="C225" s="38">
        <f t="shared" ref="C225:C226" si="43">SUM(D225:H225)</f>
        <v>0</v>
      </c>
    </row>
    <row r="226" spans="1:11" s="114" customFormat="1" x14ac:dyDescent="0.2">
      <c r="A226" s="61">
        <v>313</v>
      </c>
      <c r="B226" s="8" t="s">
        <v>25</v>
      </c>
      <c r="C226" s="38">
        <f t="shared" si="43"/>
        <v>700</v>
      </c>
      <c r="E226" s="114">
        <v>700</v>
      </c>
    </row>
    <row r="227" spans="1:11" s="5" customFormat="1" x14ac:dyDescent="0.2">
      <c r="A227" s="62">
        <v>32</v>
      </c>
      <c r="B227" s="116" t="s">
        <v>26</v>
      </c>
      <c r="C227" s="40">
        <f>C228+C229+C230+C231</f>
        <v>29800</v>
      </c>
      <c r="D227" s="40">
        <f>D228+D229+D230+D231</f>
        <v>0</v>
      </c>
      <c r="E227" s="40">
        <f>E228+E229+E230+E231</f>
        <v>29800</v>
      </c>
    </row>
    <row r="228" spans="1:11" s="114" customFormat="1" x14ac:dyDescent="0.2">
      <c r="A228" s="61">
        <v>321</v>
      </c>
      <c r="B228" s="8" t="s">
        <v>27</v>
      </c>
    </row>
    <row r="229" spans="1:11" s="114" customFormat="1" x14ac:dyDescent="0.2">
      <c r="A229" s="61">
        <v>322</v>
      </c>
      <c r="B229" s="8" t="s">
        <v>28</v>
      </c>
      <c r="C229" s="38">
        <f>SUM(D229:H229)</f>
        <v>18500</v>
      </c>
      <c r="E229" s="38">
        <v>18500</v>
      </c>
    </row>
    <row r="230" spans="1:11" s="114" customFormat="1" x14ac:dyDescent="0.2">
      <c r="A230" s="61">
        <v>323</v>
      </c>
      <c r="B230" s="8" t="s">
        <v>29</v>
      </c>
      <c r="C230" s="38">
        <f t="shared" ref="C230:C231" si="44">SUM(D230:H230)</f>
        <v>11000</v>
      </c>
      <c r="E230" s="38">
        <v>11000</v>
      </c>
    </row>
    <row r="231" spans="1:11" s="114" customFormat="1" x14ac:dyDescent="0.2">
      <c r="A231" s="61">
        <v>329</v>
      </c>
      <c r="B231" s="8" t="s">
        <v>61</v>
      </c>
      <c r="C231" s="38">
        <f t="shared" si="44"/>
        <v>300</v>
      </c>
      <c r="E231" s="114">
        <v>300</v>
      </c>
    </row>
    <row r="232" spans="1:11" s="5" customFormat="1" x14ac:dyDescent="0.2">
      <c r="A232" s="62">
        <v>34</v>
      </c>
      <c r="B232" s="116" t="s">
        <v>30</v>
      </c>
    </row>
    <row r="233" spans="1:11" s="114" customFormat="1" x14ac:dyDescent="0.2">
      <c r="A233" s="61">
        <v>343</v>
      </c>
      <c r="B233" s="8" t="s">
        <v>31</v>
      </c>
    </row>
    <row r="234" spans="1:11" s="114" customFormat="1" x14ac:dyDescent="0.2">
      <c r="A234" s="62"/>
      <c r="B234" s="8"/>
    </row>
    <row r="235" spans="1:11" s="5" customFormat="1" ht="12.75" customHeight="1" x14ac:dyDescent="0.2">
      <c r="A235" s="117" t="s">
        <v>72</v>
      </c>
      <c r="B235" s="116" t="s">
        <v>73</v>
      </c>
      <c r="C235" s="40"/>
      <c r="D235" s="40"/>
      <c r="E235" s="40"/>
      <c r="F235" s="40"/>
      <c r="G235" s="40"/>
      <c r="H235" s="40"/>
      <c r="I235" s="40"/>
    </row>
    <row r="236" spans="1:11" s="5" customFormat="1" x14ac:dyDescent="0.2">
      <c r="A236" s="62">
        <v>3</v>
      </c>
      <c r="B236" s="116" t="s">
        <v>60</v>
      </c>
      <c r="C236" s="40">
        <f>C237+C241</f>
        <v>11151000</v>
      </c>
      <c r="D236" s="40"/>
      <c r="E236" s="40">
        <f>E237+E243</f>
        <v>0</v>
      </c>
      <c r="F236" s="40">
        <f>F237+F243</f>
        <v>0</v>
      </c>
      <c r="G236" s="40">
        <f>G237+G241</f>
        <v>11151000</v>
      </c>
      <c r="H236" s="40"/>
      <c r="I236" s="40"/>
      <c r="J236" s="40"/>
      <c r="K236" s="80"/>
    </row>
    <row r="237" spans="1:11" s="5" customFormat="1" x14ac:dyDescent="0.2">
      <c r="A237" s="62">
        <v>31</v>
      </c>
      <c r="B237" s="116" t="s">
        <v>22</v>
      </c>
      <c r="C237" s="40">
        <f>C238+C239+C240</f>
        <v>10744000</v>
      </c>
      <c r="D237" s="40"/>
      <c r="E237" s="40"/>
      <c r="F237" s="40"/>
      <c r="G237" s="40">
        <f>SUM(G238:G240)</f>
        <v>10744000</v>
      </c>
      <c r="H237" s="40"/>
      <c r="I237" s="40"/>
    </row>
    <row r="238" spans="1:11" s="114" customFormat="1" x14ac:dyDescent="0.2">
      <c r="A238" s="61">
        <v>311</v>
      </c>
      <c r="B238" s="8" t="s">
        <v>23</v>
      </c>
      <c r="C238" s="38">
        <v>9144000</v>
      </c>
      <c r="D238" s="38"/>
      <c r="E238" s="38"/>
      <c r="F238" s="38"/>
      <c r="G238" s="38">
        <v>9144000</v>
      </c>
      <c r="H238" s="38"/>
      <c r="I238" s="38"/>
    </row>
    <row r="239" spans="1:11" s="114" customFormat="1" x14ac:dyDescent="0.2">
      <c r="A239" s="61">
        <v>312</v>
      </c>
      <c r="B239" s="8" t="s">
        <v>24</v>
      </c>
      <c r="C239" s="38">
        <v>135000</v>
      </c>
      <c r="D239" s="38"/>
      <c r="E239" s="38"/>
      <c r="F239" s="38"/>
      <c r="G239" s="38">
        <v>135000</v>
      </c>
      <c r="H239" s="38"/>
      <c r="I239" s="38"/>
    </row>
    <row r="240" spans="1:11" s="114" customFormat="1" x14ac:dyDescent="0.2">
      <c r="A240" s="61">
        <v>313</v>
      </c>
      <c r="B240" s="8" t="s">
        <v>25</v>
      </c>
      <c r="C240" s="38">
        <v>1465000</v>
      </c>
      <c r="D240" s="38"/>
      <c r="E240" s="38"/>
      <c r="F240" s="38"/>
      <c r="G240" s="38">
        <v>1465000</v>
      </c>
      <c r="H240" s="38"/>
      <c r="I240" s="38"/>
    </row>
    <row r="241" spans="1:9" s="5" customFormat="1" x14ac:dyDescent="0.2">
      <c r="A241" s="62">
        <v>32</v>
      </c>
      <c r="B241" s="116" t="s">
        <v>26</v>
      </c>
      <c r="C241" s="40">
        <f>C242+C243+C244+C245</f>
        <v>407000</v>
      </c>
      <c r="D241" s="40"/>
      <c r="E241" s="40"/>
      <c r="F241" s="40">
        <f>F243</f>
        <v>0</v>
      </c>
      <c r="G241" s="40">
        <f>G242+G243+G244+G245</f>
        <v>407000</v>
      </c>
      <c r="H241" s="40"/>
      <c r="I241" s="40"/>
    </row>
    <row r="242" spans="1:9" s="114" customFormat="1" x14ac:dyDescent="0.2">
      <c r="A242" s="61">
        <v>321</v>
      </c>
      <c r="B242" s="8" t="s">
        <v>27</v>
      </c>
      <c r="C242" s="38">
        <v>200000</v>
      </c>
      <c r="D242" s="38"/>
      <c r="E242" s="38"/>
      <c r="F242" s="38"/>
      <c r="G242" s="38">
        <v>200000</v>
      </c>
      <c r="H242" s="38"/>
      <c r="I242" s="38"/>
    </row>
    <row r="243" spans="1:9" s="114" customFormat="1" x14ac:dyDescent="0.2">
      <c r="A243" s="61">
        <v>322</v>
      </c>
      <c r="B243" s="8" t="s">
        <v>28</v>
      </c>
      <c r="C243" s="38">
        <v>0</v>
      </c>
      <c r="D243" s="38"/>
      <c r="E243" s="38"/>
      <c r="F243" s="38"/>
      <c r="G243" s="38">
        <v>0</v>
      </c>
      <c r="H243" s="38"/>
      <c r="I243" s="38"/>
    </row>
    <row r="244" spans="1:9" s="114" customFormat="1" x14ac:dyDescent="0.2">
      <c r="A244" s="61">
        <v>323</v>
      </c>
      <c r="B244" s="8" t="s">
        <v>29</v>
      </c>
      <c r="C244" s="38">
        <v>200000</v>
      </c>
      <c r="D244" s="38"/>
      <c r="E244" s="38"/>
      <c r="F244" s="38"/>
      <c r="G244" s="38">
        <v>200000</v>
      </c>
      <c r="H244" s="38"/>
      <c r="I244" s="38"/>
    </row>
    <row r="245" spans="1:9" s="114" customFormat="1" x14ac:dyDescent="0.2">
      <c r="A245" s="61">
        <v>329</v>
      </c>
      <c r="B245" s="8" t="s">
        <v>61</v>
      </c>
      <c r="C245" s="38">
        <v>7000</v>
      </c>
      <c r="D245" s="38"/>
      <c r="E245" s="38"/>
      <c r="F245" s="38"/>
      <c r="G245" s="38">
        <v>7000</v>
      </c>
      <c r="H245" s="38"/>
      <c r="I245" s="38"/>
    </row>
    <row r="246" spans="1:9" s="5" customFormat="1" x14ac:dyDescent="0.2">
      <c r="A246" s="62">
        <v>34</v>
      </c>
      <c r="B246" s="116" t="s">
        <v>30</v>
      </c>
      <c r="C246" s="40"/>
      <c r="D246" s="40"/>
      <c r="E246" s="40"/>
      <c r="F246" s="40"/>
      <c r="G246" s="40"/>
      <c r="H246" s="40"/>
      <c r="I246" s="40"/>
    </row>
    <row r="247" spans="1:9" s="114" customFormat="1" x14ac:dyDescent="0.2">
      <c r="A247" s="61">
        <v>343</v>
      </c>
      <c r="B247" s="8" t="s">
        <v>31</v>
      </c>
      <c r="C247" s="38"/>
      <c r="D247" s="38"/>
      <c r="E247" s="38"/>
      <c r="F247" s="38"/>
      <c r="G247" s="38"/>
      <c r="H247" s="38"/>
      <c r="I247" s="38"/>
    </row>
  </sheetData>
  <mergeCells count="1">
    <mergeCell ref="A1:J1"/>
  </mergeCells>
  <phoneticPr fontId="0" type="noConversion"/>
  <printOptions horizontalCentered="1"/>
  <pageMargins left="0.19685039370078741" right="0.19685039370078741" top="0.27559055118110237" bottom="0.15748031496062992" header="0.31496062992125984" footer="0.31496062992125984"/>
  <pageSetup paperSize="9" scale="85" firstPageNumber="3" fitToHeight="0" orientation="landscape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Lenovo_računalo</cp:lastModifiedBy>
  <cp:lastPrinted>2021-10-08T06:58:36Z</cp:lastPrinted>
  <dcterms:created xsi:type="dcterms:W3CDTF">2013-09-11T11:00:21Z</dcterms:created>
  <dcterms:modified xsi:type="dcterms:W3CDTF">2022-01-05T11:55:57Z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